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gen/Desktop/WÖk-Konzepte etc/Kerndokumente/"/>
    </mc:Choice>
  </mc:AlternateContent>
  <xr:revisionPtr revIDLastSave="0" documentId="8_{9E585216-1A19-F342-9BFB-391EFBA858F2}" xr6:coauthVersionLast="47" xr6:coauthVersionMax="47" xr10:uidLastSave="{00000000-0000-0000-0000-000000000000}"/>
  <bookViews>
    <workbookView xWindow="220" yWindow="760" windowWidth="28740" windowHeight="15920" xr2:uid="{00000000-000D-0000-FFFF-FFFF00000000}"/>
  </bookViews>
  <sheets>
    <sheet name="01_Item_Register" sheetId="1" r:id="rId1"/>
    <sheet name="02_Benchmarks_by_NACE" sheetId="2" r:id="rId2"/>
    <sheet name="03_Thresholds_Archetypes" sheetId="3" r:id="rId3"/>
    <sheet name="04_WUStG_Mapping" sheetId="4" r:id="rId4"/>
    <sheet name="05_Changelog" sheetId="5" r:id="rId5"/>
    <sheet name="06_Scorecards_Al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22" i="6" l="1"/>
  <c r="AA622" i="6"/>
  <c r="Z622" i="6"/>
  <c r="AC622" i="6" s="1"/>
  <c r="X622" i="6"/>
  <c r="W622" i="6"/>
  <c r="V622" i="6"/>
  <c r="U622" i="6"/>
  <c r="T622" i="6"/>
  <c r="S622" i="6"/>
  <c r="R622" i="6"/>
  <c r="Q622" i="6"/>
  <c r="P622" i="6"/>
  <c r="O622" i="6"/>
  <c r="Y622" i="6" s="1"/>
  <c r="AD622" i="6" s="1"/>
  <c r="AE622" i="6" s="1"/>
  <c r="N622" i="6"/>
  <c r="M622" i="6"/>
  <c r="AB621" i="6"/>
  <c r="AA621" i="6"/>
  <c r="Z621" i="6"/>
  <c r="AC621" i="6" s="1"/>
  <c r="X621" i="6"/>
  <c r="W621" i="6"/>
  <c r="V621" i="6"/>
  <c r="U621" i="6"/>
  <c r="T621" i="6"/>
  <c r="S621" i="6"/>
  <c r="R621" i="6"/>
  <c r="Q621" i="6"/>
  <c r="P621" i="6"/>
  <c r="O621" i="6"/>
  <c r="Y621" i="6" s="1"/>
  <c r="AD621" i="6" s="1"/>
  <c r="AE621" i="6" s="1"/>
  <c r="N621" i="6"/>
  <c r="M621" i="6"/>
  <c r="AB620" i="6"/>
  <c r="AA620" i="6"/>
  <c r="Z620" i="6"/>
  <c r="AC620" i="6" s="1"/>
  <c r="X620" i="6"/>
  <c r="W620" i="6"/>
  <c r="V620" i="6"/>
  <c r="U620" i="6"/>
  <c r="T620" i="6"/>
  <c r="S620" i="6"/>
  <c r="R620" i="6"/>
  <c r="Q620" i="6"/>
  <c r="P620" i="6"/>
  <c r="O620" i="6"/>
  <c r="Y620" i="6" s="1"/>
  <c r="AD620" i="6" s="1"/>
  <c r="AE620" i="6" s="1"/>
  <c r="N620" i="6"/>
  <c r="M620" i="6"/>
  <c r="AB619" i="6"/>
  <c r="AA619" i="6"/>
  <c r="Z619" i="6"/>
  <c r="AC619" i="6" s="1"/>
  <c r="X619" i="6"/>
  <c r="W619" i="6"/>
  <c r="V619" i="6"/>
  <c r="U619" i="6"/>
  <c r="T619" i="6"/>
  <c r="S619" i="6"/>
  <c r="R619" i="6"/>
  <c r="Q619" i="6"/>
  <c r="P619" i="6"/>
  <c r="O619" i="6"/>
  <c r="Y619" i="6" s="1"/>
  <c r="AD619" i="6" s="1"/>
  <c r="AE619" i="6" s="1"/>
  <c r="N619" i="6"/>
  <c r="M619" i="6"/>
  <c r="AB618" i="6"/>
  <c r="AA618" i="6"/>
  <c r="Z618" i="6"/>
  <c r="AC618" i="6" s="1"/>
  <c r="X618" i="6"/>
  <c r="W618" i="6"/>
  <c r="V618" i="6"/>
  <c r="U618" i="6"/>
  <c r="T618" i="6"/>
  <c r="S618" i="6"/>
  <c r="R618" i="6"/>
  <c r="Q618" i="6"/>
  <c r="P618" i="6"/>
  <c r="O618" i="6"/>
  <c r="Y618" i="6" s="1"/>
  <c r="AD618" i="6" s="1"/>
  <c r="AE618" i="6" s="1"/>
  <c r="N618" i="6"/>
  <c r="M618" i="6"/>
  <c r="AB617" i="6"/>
  <c r="AA617" i="6"/>
  <c r="Z617" i="6"/>
  <c r="AC617" i="6" s="1"/>
  <c r="X617" i="6"/>
  <c r="W617" i="6"/>
  <c r="V617" i="6"/>
  <c r="U617" i="6"/>
  <c r="T617" i="6"/>
  <c r="S617" i="6"/>
  <c r="R617" i="6"/>
  <c r="Q617" i="6"/>
  <c r="P617" i="6"/>
  <c r="O617" i="6"/>
  <c r="Y617" i="6" s="1"/>
  <c r="AD617" i="6" s="1"/>
  <c r="AE617" i="6" s="1"/>
  <c r="N617" i="6"/>
  <c r="M617" i="6"/>
  <c r="AB616" i="6"/>
  <c r="AA616" i="6"/>
  <c r="Z616" i="6"/>
  <c r="AC616" i="6" s="1"/>
  <c r="X616" i="6"/>
  <c r="W616" i="6"/>
  <c r="V616" i="6"/>
  <c r="U616" i="6"/>
  <c r="T616" i="6"/>
  <c r="S616" i="6"/>
  <c r="R616" i="6"/>
  <c r="Q616" i="6"/>
  <c r="P616" i="6"/>
  <c r="O616" i="6"/>
  <c r="Y616" i="6" s="1"/>
  <c r="AD616" i="6" s="1"/>
  <c r="AE616" i="6" s="1"/>
  <c r="N616" i="6"/>
  <c r="M616" i="6"/>
  <c r="AC615" i="6"/>
  <c r="AB615" i="6"/>
  <c r="AA615" i="6"/>
  <c r="Z615" i="6"/>
  <c r="X615" i="6"/>
  <c r="W615" i="6"/>
  <c r="V615" i="6"/>
  <c r="U615" i="6"/>
  <c r="T615" i="6"/>
  <c r="S615" i="6"/>
  <c r="R615" i="6"/>
  <c r="Q615" i="6"/>
  <c r="P615" i="6"/>
  <c r="O615" i="6"/>
  <c r="Y615" i="6" s="1"/>
  <c r="AD615" i="6" s="1"/>
  <c r="AE615" i="6" s="1"/>
  <c r="N615" i="6"/>
  <c r="M615" i="6"/>
  <c r="AB614" i="6"/>
  <c r="AA614" i="6"/>
  <c r="Z614" i="6"/>
  <c r="AC614" i="6" s="1"/>
  <c r="X614" i="6"/>
  <c r="W614" i="6"/>
  <c r="V614" i="6"/>
  <c r="U614" i="6"/>
  <c r="T614" i="6"/>
  <c r="S614" i="6"/>
  <c r="R614" i="6"/>
  <c r="Q614" i="6"/>
  <c r="P614" i="6"/>
  <c r="O614" i="6"/>
  <c r="Y614" i="6" s="1"/>
  <c r="AD614" i="6" s="1"/>
  <c r="AE614" i="6" s="1"/>
  <c r="N614" i="6"/>
  <c r="M614" i="6"/>
  <c r="AC613" i="6"/>
  <c r="AB613" i="6"/>
  <c r="AA613" i="6"/>
  <c r="Z613" i="6"/>
  <c r="X613" i="6"/>
  <c r="W613" i="6"/>
  <c r="V613" i="6"/>
  <c r="U613" i="6"/>
  <c r="T613" i="6"/>
  <c r="S613" i="6"/>
  <c r="R613" i="6"/>
  <c r="Q613" i="6"/>
  <c r="P613" i="6"/>
  <c r="O613" i="6"/>
  <c r="Y613" i="6" s="1"/>
  <c r="AD613" i="6" s="1"/>
  <c r="AE613" i="6" s="1"/>
  <c r="N613" i="6"/>
  <c r="M613" i="6"/>
  <c r="AB612" i="6"/>
  <c r="AA612" i="6"/>
  <c r="Z612" i="6"/>
  <c r="AC612" i="6" s="1"/>
  <c r="X612" i="6"/>
  <c r="W612" i="6"/>
  <c r="V612" i="6"/>
  <c r="U612" i="6"/>
  <c r="T612" i="6"/>
  <c r="S612" i="6"/>
  <c r="R612" i="6"/>
  <c r="Q612" i="6"/>
  <c r="P612" i="6"/>
  <c r="O612" i="6"/>
  <c r="Y612" i="6" s="1"/>
  <c r="AD612" i="6" s="1"/>
  <c r="AE612" i="6" s="1"/>
  <c r="N612" i="6"/>
  <c r="M612" i="6"/>
  <c r="AC611" i="6"/>
  <c r="AB611" i="6"/>
  <c r="AA611" i="6"/>
  <c r="Z611" i="6"/>
  <c r="X611" i="6"/>
  <c r="W611" i="6"/>
  <c r="V611" i="6"/>
  <c r="U611" i="6"/>
  <c r="T611" i="6"/>
  <c r="S611" i="6"/>
  <c r="R611" i="6"/>
  <c r="Q611" i="6"/>
  <c r="P611" i="6"/>
  <c r="O611" i="6"/>
  <c r="Y611" i="6" s="1"/>
  <c r="AD611" i="6" s="1"/>
  <c r="AE611" i="6" s="1"/>
  <c r="N611" i="6"/>
  <c r="M611" i="6"/>
  <c r="AC610" i="6"/>
  <c r="AB610" i="6"/>
  <c r="AA610" i="6"/>
  <c r="Z610" i="6"/>
  <c r="X610" i="6"/>
  <c r="W610" i="6"/>
  <c r="V610" i="6"/>
  <c r="U610" i="6"/>
  <c r="T610" i="6"/>
  <c r="S610" i="6"/>
  <c r="R610" i="6"/>
  <c r="Q610" i="6"/>
  <c r="P610" i="6"/>
  <c r="O610" i="6"/>
  <c r="Y610" i="6" s="1"/>
  <c r="AD610" i="6" s="1"/>
  <c r="AE610" i="6" s="1"/>
  <c r="N610" i="6"/>
  <c r="M610" i="6"/>
  <c r="AB609" i="6"/>
  <c r="AA609" i="6"/>
  <c r="Z609" i="6"/>
  <c r="AC609" i="6" s="1"/>
  <c r="X609" i="6"/>
  <c r="W609" i="6"/>
  <c r="V609" i="6"/>
  <c r="U609" i="6"/>
  <c r="T609" i="6"/>
  <c r="S609" i="6"/>
  <c r="R609" i="6"/>
  <c r="Q609" i="6"/>
  <c r="P609" i="6"/>
  <c r="O609" i="6"/>
  <c r="N609" i="6"/>
  <c r="M609" i="6"/>
  <c r="AB608" i="6"/>
  <c r="AA608" i="6"/>
  <c r="Z608" i="6"/>
  <c r="AC608" i="6" s="1"/>
  <c r="X608" i="6"/>
  <c r="W608" i="6"/>
  <c r="V608" i="6"/>
  <c r="U608" i="6"/>
  <c r="T608" i="6"/>
  <c r="S608" i="6"/>
  <c r="R608" i="6"/>
  <c r="Q608" i="6"/>
  <c r="P608" i="6"/>
  <c r="O608" i="6"/>
  <c r="Y608" i="6" s="1"/>
  <c r="AD608" i="6" s="1"/>
  <c r="AE608" i="6" s="1"/>
  <c r="N608" i="6"/>
  <c r="M608" i="6"/>
  <c r="AB607" i="6"/>
  <c r="AA607" i="6"/>
  <c r="Z607" i="6"/>
  <c r="AC607" i="6" s="1"/>
  <c r="X607" i="6"/>
  <c r="W607" i="6"/>
  <c r="V607" i="6"/>
  <c r="U607" i="6"/>
  <c r="T607" i="6"/>
  <c r="S607" i="6"/>
  <c r="R607" i="6"/>
  <c r="Q607" i="6"/>
  <c r="P607" i="6"/>
  <c r="O607" i="6"/>
  <c r="Y607" i="6" s="1"/>
  <c r="AD607" i="6" s="1"/>
  <c r="AE607" i="6" s="1"/>
  <c r="N607" i="6"/>
  <c r="M607" i="6"/>
  <c r="AB606" i="6"/>
  <c r="AA606" i="6"/>
  <c r="Z606" i="6"/>
  <c r="AC606" i="6" s="1"/>
  <c r="X606" i="6"/>
  <c r="W606" i="6"/>
  <c r="V606" i="6"/>
  <c r="U606" i="6"/>
  <c r="T606" i="6"/>
  <c r="S606" i="6"/>
  <c r="R606" i="6"/>
  <c r="Q606" i="6"/>
  <c r="P606" i="6"/>
  <c r="O606" i="6"/>
  <c r="Y606" i="6" s="1"/>
  <c r="AD606" i="6" s="1"/>
  <c r="AE606" i="6" s="1"/>
  <c r="N606" i="6"/>
  <c r="M606" i="6"/>
  <c r="AB605" i="6"/>
  <c r="AA605" i="6"/>
  <c r="Z605" i="6"/>
  <c r="AC605" i="6" s="1"/>
  <c r="X605" i="6"/>
  <c r="W605" i="6"/>
  <c r="V605" i="6"/>
  <c r="U605" i="6"/>
  <c r="T605" i="6"/>
  <c r="S605" i="6"/>
  <c r="R605" i="6"/>
  <c r="Q605" i="6"/>
  <c r="P605" i="6"/>
  <c r="O605" i="6"/>
  <c r="Y605" i="6" s="1"/>
  <c r="AD605" i="6" s="1"/>
  <c r="AE605" i="6" s="1"/>
  <c r="N605" i="6"/>
  <c r="M605" i="6"/>
  <c r="AB604" i="6"/>
  <c r="AA604" i="6"/>
  <c r="Z604" i="6"/>
  <c r="AC604" i="6" s="1"/>
  <c r="X604" i="6"/>
  <c r="W604" i="6"/>
  <c r="V604" i="6"/>
  <c r="U604" i="6"/>
  <c r="T604" i="6"/>
  <c r="S604" i="6"/>
  <c r="R604" i="6"/>
  <c r="Q604" i="6"/>
  <c r="P604" i="6"/>
  <c r="O604" i="6"/>
  <c r="Y604" i="6" s="1"/>
  <c r="AD604" i="6" s="1"/>
  <c r="AE604" i="6" s="1"/>
  <c r="N604" i="6"/>
  <c r="M604" i="6"/>
  <c r="AC603" i="6"/>
  <c r="AB603" i="6"/>
  <c r="AA603" i="6"/>
  <c r="Z603" i="6"/>
  <c r="X603" i="6"/>
  <c r="W603" i="6"/>
  <c r="V603" i="6"/>
  <c r="U603" i="6"/>
  <c r="T603" i="6"/>
  <c r="S603" i="6"/>
  <c r="R603" i="6"/>
  <c r="Q603" i="6"/>
  <c r="P603" i="6"/>
  <c r="O603" i="6"/>
  <c r="Y603" i="6" s="1"/>
  <c r="AD603" i="6" s="1"/>
  <c r="AE603" i="6" s="1"/>
  <c r="N603" i="6"/>
  <c r="M603" i="6"/>
  <c r="AC602" i="6"/>
  <c r="AB602" i="6"/>
  <c r="AA602" i="6"/>
  <c r="Z602" i="6"/>
  <c r="X602" i="6"/>
  <c r="W602" i="6"/>
  <c r="V602" i="6"/>
  <c r="U602" i="6"/>
  <c r="T602" i="6"/>
  <c r="S602" i="6"/>
  <c r="R602" i="6"/>
  <c r="Q602" i="6"/>
  <c r="P602" i="6"/>
  <c r="O602" i="6"/>
  <c r="N602" i="6"/>
  <c r="M602" i="6"/>
  <c r="AB601" i="6"/>
  <c r="AA601" i="6"/>
  <c r="Z601" i="6"/>
  <c r="AC601" i="6" s="1"/>
  <c r="X601" i="6"/>
  <c r="W601" i="6"/>
  <c r="V601" i="6"/>
  <c r="U601" i="6"/>
  <c r="T601" i="6"/>
  <c r="S601" i="6"/>
  <c r="R601" i="6"/>
  <c r="Q601" i="6"/>
  <c r="P601" i="6"/>
  <c r="O601" i="6"/>
  <c r="Y601" i="6" s="1"/>
  <c r="AD601" i="6" s="1"/>
  <c r="AE601" i="6" s="1"/>
  <c r="N601" i="6"/>
  <c r="M601" i="6"/>
  <c r="AB600" i="6"/>
  <c r="AA600" i="6"/>
  <c r="Z600" i="6"/>
  <c r="AC600" i="6" s="1"/>
  <c r="X600" i="6"/>
  <c r="W600" i="6"/>
  <c r="V600" i="6"/>
  <c r="U600" i="6"/>
  <c r="T600" i="6"/>
  <c r="S600" i="6"/>
  <c r="R600" i="6"/>
  <c r="Q600" i="6"/>
  <c r="P600" i="6"/>
  <c r="O600" i="6"/>
  <c r="Y600" i="6" s="1"/>
  <c r="AD600" i="6" s="1"/>
  <c r="AE600" i="6" s="1"/>
  <c r="N600" i="6"/>
  <c r="M600" i="6"/>
  <c r="AB599" i="6"/>
  <c r="AA599" i="6"/>
  <c r="Z599" i="6"/>
  <c r="AC599" i="6" s="1"/>
  <c r="X599" i="6"/>
  <c r="W599" i="6"/>
  <c r="V599" i="6"/>
  <c r="U599" i="6"/>
  <c r="T599" i="6"/>
  <c r="S599" i="6"/>
  <c r="R599" i="6"/>
  <c r="Q599" i="6"/>
  <c r="P599" i="6"/>
  <c r="O599" i="6"/>
  <c r="Y599" i="6" s="1"/>
  <c r="AD599" i="6" s="1"/>
  <c r="AE599" i="6" s="1"/>
  <c r="N599" i="6"/>
  <c r="M599" i="6"/>
  <c r="AB598" i="6"/>
  <c r="AA598" i="6"/>
  <c r="Z598" i="6"/>
  <c r="AC598" i="6" s="1"/>
  <c r="X598" i="6"/>
  <c r="W598" i="6"/>
  <c r="V598" i="6"/>
  <c r="U598" i="6"/>
  <c r="T598" i="6"/>
  <c r="S598" i="6"/>
  <c r="R598" i="6"/>
  <c r="Q598" i="6"/>
  <c r="P598" i="6"/>
  <c r="O598" i="6"/>
  <c r="Y598" i="6" s="1"/>
  <c r="AD598" i="6" s="1"/>
  <c r="AE598" i="6" s="1"/>
  <c r="N598" i="6"/>
  <c r="M598" i="6"/>
  <c r="AB597" i="6"/>
  <c r="AA597" i="6"/>
  <c r="Z597" i="6"/>
  <c r="AC597" i="6" s="1"/>
  <c r="X597" i="6"/>
  <c r="W597" i="6"/>
  <c r="V597" i="6"/>
  <c r="U597" i="6"/>
  <c r="T597" i="6"/>
  <c r="S597" i="6"/>
  <c r="R597" i="6"/>
  <c r="Q597" i="6"/>
  <c r="P597" i="6"/>
  <c r="O597" i="6"/>
  <c r="Y597" i="6" s="1"/>
  <c r="AD597" i="6" s="1"/>
  <c r="AE597" i="6" s="1"/>
  <c r="N597" i="6"/>
  <c r="M597" i="6"/>
  <c r="AB596" i="6"/>
  <c r="AA596" i="6"/>
  <c r="Z596" i="6"/>
  <c r="AC596" i="6" s="1"/>
  <c r="X596" i="6"/>
  <c r="W596" i="6"/>
  <c r="V596" i="6"/>
  <c r="U596" i="6"/>
  <c r="T596" i="6"/>
  <c r="S596" i="6"/>
  <c r="R596" i="6"/>
  <c r="Q596" i="6"/>
  <c r="P596" i="6"/>
  <c r="O596" i="6"/>
  <c r="Y596" i="6" s="1"/>
  <c r="AD596" i="6" s="1"/>
  <c r="AE596" i="6" s="1"/>
  <c r="N596" i="6"/>
  <c r="M596" i="6"/>
  <c r="AC595" i="6"/>
  <c r="AB595" i="6"/>
  <c r="AA595" i="6"/>
  <c r="Z595" i="6"/>
  <c r="X595" i="6"/>
  <c r="W595" i="6"/>
  <c r="V595" i="6"/>
  <c r="U595" i="6"/>
  <c r="T595" i="6"/>
  <c r="S595" i="6"/>
  <c r="R595" i="6"/>
  <c r="Q595" i="6"/>
  <c r="P595" i="6"/>
  <c r="O595" i="6"/>
  <c r="Y595" i="6" s="1"/>
  <c r="AD595" i="6" s="1"/>
  <c r="AE595" i="6" s="1"/>
  <c r="N595" i="6"/>
  <c r="M595" i="6"/>
  <c r="AB594" i="6"/>
  <c r="AA594" i="6"/>
  <c r="Z594" i="6"/>
  <c r="AC594" i="6" s="1"/>
  <c r="X594" i="6"/>
  <c r="W594" i="6"/>
  <c r="V594" i="6"/>
  <c r="U594" i="6"/>
  <c r="T594" i="6"/>
  <c r="S594" i="6"/>
  <c r="R594" i="6"/>
  <c r="Q594" i="6"/>
  <c r="P594" i="6"/>
  <c r="O594" i="6"/>
  <c r="Y594" i="6" s="1"/>
  <c r="AD594" i="6" s="1"/>
  <c r="AE594" i="6" s="1"/>
  <c r="N594" i="6"/>
  <c r="M594" i="6"/>
  <c r="AC593" i="6"/>
  <c r="AB593" i="6"/>
  <c r="AA593" i="6"/>
  <c r="Z593" i="6"/>
  <c r="X593" i="6"/>
  <c r="W593" i="6"/>
  <c r="V593" i="6"/>
  <c r="U593" i="6"/>
  <c r="T593" i="6"/>
  <c r="S593" i="6"/>
  <c r="R593" i="6"/>
  <c r="Q593" i="6"/>
  <c r="P593" i="6"/>
  <c r="O593" i="6"/>
  <c r="Y593" i="6" s="1"/>
  <c r="AD593" i="6" s="1"/>
  <c r="AE593" i="6" s="1"/>
  <c r="N593" i="6"/>
  <c r="M593" i="6"/>
  <c r="AB592" i="6"/>
  <c r="AA592" i="6"/>
  <c r="Z592" i="6"/>
  <c r="AC592" i="6" s="1"/>
  <c r="X592" i="6"/>
  <c r="W592" i="6"/>
  <c r="V592" i="6"/>
  <c r="U592" i="6"/>
  <c r="T592" i="6"/>
  <c r="S592" i="6"/>
  <c r="R592" i="6"/>
  <c r="Q592" i="6"/>
  <c r="P592" i="6"/>
  <c r="O592" i="6"/>
  <c r="N592" i="6"/>
  <c r="M592" i="6"/>
  <c r="AC591" i="6"/>
  <c r="AB591" i="6"/>
  <c r="AA591" i="6"/>
  <c r="Z591" i="6"/>
  <c r="X591" i="6"/>
  <c r="W591" i="6"/>
  <c r="V591" i="6"/>
  <c r="U591" i="6"/>
  <c r="T591" i="6"/>
  <c r="S591" i="6"/>
  <c r="R591" i="6"/>
  <c r="Q591" i="6"/>
  <c r="P591" i="6"/>
  <c r="O591" i="6"/>
  <c r="Y591" i="6" s="1"/>
  <c r="AD591" i="6" s="1"/>
  <c r="AE591" i="6" s="1"/>
  <c r="N591" i="6"/>
  <c r="M591" i="6"/>
  <c r="AB590" i="6"/>
  <c r="AA590" i="6"/>
  <c r="Z590" i="6"/>
  <c r="AC590" i="6" s="1"/>
  <c r="X590" i="6"/>
  <c r="W590" i="6"/>
  <c r="V590" i="6"/>
  <c r="U590" i="6"/>
  <c r="T590" i="6"/>
  <c r="S590" i="6"/>
  <c r="R590" i="6"/>
  <c r="Q590" i="6"/>
  <c r="P590" i="6"/>
  <c r="O590" i="6"/>
  <c r="Y590" i="6" s="1"/>
  <c r="AD590" i="6" s="1"/>
  <c r="AE590" i="6" s="1"/>
  <c r="N590" i="6"/>
  <c r="M590" i="6"/>
  <c r="AB589" i="6"/>
  <c r="AA589" i="6"/>
  <c r="Z589" i="6"/>
  <c r="AC589" i="6" s="1"/>
  <c r="X589" i="6"/>
  <c r="W589" i="6"/>
  <c r="V589" i="6"/>
  <c r="U589" i="6"/>
  <c r="T589" i="6"/>
  <c r="S589" i="6"/>
  <c r="R589" i="6"/>
  <c r="Q589" i="6"/>
  <c r="P589" i="6"/>
  <c r="O589" i="6"/>
  <c r="Y589" i="6" s="1"/>
  <c r="AD589" i="6" s="1"/>
  <c r="AE589" i="6" s="1"/>
  <c r="N589" i="6"/>
  <c r="M589" i="6"/>
  <c r="AC588" i="6"/>
  <c r="AB588" i="6"/>
  <c r="AA588" i="6"/>
  <c r="Z588" i="6"/>
  <c r="X588" i="6"/>
  <c r="W588" i="6"/>
  <c r="V588" i="6"/>
  <c r="U588" i="6"/>
  <c r="T588" i="6"/>
  <c r="S588" i="6"/>
  <c r="R588" i="6"/>
  <c r="Q588" i="6"/>
  <c r="P588" i="6"/>
  <c r="O588" i="6"/>
  <c r="Y588" i="6" s="1"/>
  <c r="AD588" i="6" s="1"/>
  <c r="AE588" i="6" s="1"/>
  <c r="N588" i="6"/>
  <c r="M588" i="6"/>
  <c r="AB587" i="6"/>
  <c r="AA587" i="6"/>
  <c r="Z587" i="6"/>
  <c r="AC587" i="6" s="1"/>
  <c r="X587" i="6"/>
  <c r="W587" i="6"/>
  <c r="V587" i="6"/>
  <c r="U587" i="6"/>
  <c r="T587" i="6"/>
  <c r="S587" i="6"/>
  <c r="R587" i="6"/>
  <c r="Q587" i="6"/>
  <c r="P587" i="6"/>
  <c r="O587" i="6"/>
  <c r="Y587" i="6" s="1"/>
  <c r="AD587" i="6" s="1"/>
  <c r="AE587" i="6" s="1"/>
  <c r="N587" i="6"/>
  <c r="M587" i="6"/>
  <c r="AB586" i="6"/>
  <c r="AA586" i="6"/>
  <c r="Z586" i="6"/>
  <c r="AC586" i="6" s="1"/>
  <c r="X586" i="6"/>
  <c r="W586" i="6"/>
  <c r="V586" i="6"/>
  <c r="U586" i="6"/>
  <c r="T586" i="6"/>
  <c r="S586" i="6"/>
  <c r="R586" i="6"/>
  <c r="Q586" i="6"/>
  <c r="P586" i="6"/>
  <c r="O586" i="6"/>
  <c r="Y586" i="6" s="1"/>
  <c r="AD586" i="6" s="1"/>
  <c r="AE586" i="6" s="1"/>
  <c r="N586" i="6"/>
  <c r="M586" i="6"/>
  <c r="AB585" i="6"/>
  <c r="AA585" i="6"/>
  <c r="Z585" i="6"/>
  <c r="AC585" i="6" s="1"/>
  <c r="X585" i="6"/>
  <c r="W585" i="6"/>
  <c r="V585" i="6"/>
  <c r="U585" i="6"/>
  <c r="T585" i="6"/>
  <c r="S585" i="6"/>
  <c r="R585" i="6"/>
  <c r="Q585" i="6"/>
  <c r="P585" i="6"/>
  <c r="O585" i="6"/>
  <c r="Y585" i="6" s="1"/>
  <c r="AD585" i="6" s="1"/>
  <c r="AE585" i="6" s="1"/>
  <c r="N585" i="6"/>
  <c r="M585" i="6"/>
  <c r="AC584" i="6"/>
  <c r="AB584" i="6"/>
  <c r="AA584" i="6"/>
  <c r="Z584" i="6"/>
  <c r="X584" i="6"/>
  <c r="W584" i="6"/>
  <c r="V584" i="6"/>
  <c r="U584" i="6"/>
  <c r="T584" i="6"/>
  <c r="S584" i="6"/>
  <c r="R584" i="6"/>
  <c r="Q584" i="6"/>
  <c r="P584" i="6"/>
  <c r="O584" i="6"/>
  <c r="Y584" i="6" s="1"/>
  <c r="AD584" i="6" s="1"/>
  <c r="AE584" i="6" s="1"/>
  <c r="N584" i="6"/>
  <c r="M584" i="6"/>
  <c r="AC583" i="6"/>
  <c r="AB583" i="6"/>
  <c r="AA583" i="6"/>
  <c r="Z583" i="6"/>
  <c r="X583" i="6"/>
  <c r="W583" i="6"/>
  <c r="V583" i="6"/>
  <c r="U583" i="6"/>
  <c r="T583" i="6"/>
  <c r="S583" i="6"/>
  <c r="R583" i="6"/>
  <c r="Q583" i="6"/>
  <c r="P583" i="6"/>
  <c r="O583" i="6"/>
  <c r="Y583" i="6" s="1"/>
  <c r="AD583" i="6" s="1"/>
  <c r="AE583" i="6" s="1"/>
  <c r="N583" i="6"/>
  <c r="M583" i="6"/>
  <c r="AB582" i="6"/>
  <c r="AA582" i="6"/>
  <c r="Z582" i="6"/>
  <c r="AC582" i="6" s="1"/>
  <c r="X582" i="6"/>
  <c r="W582" i="6"/>
  <c r="V582" i="6"/>
  <c r="U582" i="6"/>
  <c r="T582" i="6"/>
  <c r="S582" i="6"/>
  <c r="R582" i="6"/>
  <c r="Q582" i="6"/>
  <c r="P582" i="6"/>
  <c r="O582" i="6"/>
  <c r="Y582" i="6" s="1"/>
  <c r="AD582" i="6" s="1"/>
  <c r="AE582" i="6" s="1"/>
  <c r="N582" i="6"/>
  <c r="M582" i="6"/>
  <c r="AC581" i="6"/>
  <c r="AB581" i="6"/>
  <c r="AA581" i="6"/>
  <c r="Z581" i="6"/>
  <c r="X581" i="6"/>
  <c r="W581" i="6"/>
  <c r="V581" i="6"/>
  <c r="U581" i="6"/>
  <c r="T581" i="6"/>
  <c r="S581" i="6"/>
  <c r="R581" i="6"/>
  <c r="Q581" i="6"/>
  <c r="P581" i="6"/>
  <c r="O581" i="6"/>
  <c r="Y581" i="6" s="1"/>
  <c r="AD581" i="6" s="1"/>
  <c r="AE581" i="6" s="1"/>
  <c r="N581" i="6"/>
  <c r="M581" i="6"/>
  <c r="AC580" i="6"/>
  <c r="AB580" i="6"/>
  <c r="AA580" i="6"/>
  <c r="Z580" i="6"/>
  <c r="X580" i="6"/>
  <c r="W580" i="6"/>
  <c r="V580" i="6"/>
  <c r="U580" i="6"/>
  <c r="T580" i="6"/>
  <c r="S580" i="6"/>
  <c r="R580" i="6"/>
  <c r="Q580" i="6"/>
  <c r="P580" i="6"/>
  <c r="O580" i="6"/>
  <c r="Y580" i="6" s="1"/>
  <c r="AD580" i="6" s="1"/>
  <c r="AE580" i="6" s="1"/>
  <c r="N580" i="6"/>
  <c r="M580" i="6"/>
  <c r="AB579" i="6"/>
  <c r="AA579" i="6"/>
  <c r="Z579" i="6"/>
  <c r="AC579" i="6" s="1"/>
  <c r="X579" i="6"/>
  <c r="W579" i="6"/>
  <c r="V579" i="6"/>
  <c r="U579" i="6"/>
  <c r="T579" i="6"/>
  <c r="S579" i="6"/>
  <c r="R579" i="6"/>
  <c r="Q579" i="6"/>
  <c r="P579" i="6"/>
  <c r="O579" i="6"/>
  <c r="Y579" i="6" s="1"/>
  <c r="AD579" i="6" s="1"/>
  <c r="AE579" i="6" s="1"/>
  <c r="N579" i="6"/>
  <c r="M579" i="6"/>
  <c r="AB578" i="6"/>
  <c r="AA578" i="6"/>
  <c r="Z578" i="6"/>
  <c r="AC578" i="6" s="1"/>
  <c r="X578" i="6"/>
  <c r="W578" i="6"/>
  <c r="V578" i="6"/>
  <c r="U578" i="6"/>
  <c r="T578" i="6"/>
  <c r="S578" i="6"/>
  <c r="R578" i="6"/>
  <c r="Q578" i="6"/>
  <c r="P578" i="6"/>
  <c r="O578" i="6"/>
  <c r="Y578" i="6" s="1"/>
  <c r="AD578" i="6" s="1"/>
  <c r="AE578" i="6" s="1"/>
  <c r="N578" i="6"/>
  <c r="M578" i="6"/>
  <c r="AC577" i="6"/>
  <c r="AB577" i="6"/>
  <c r="AA577" i="6"/>
  <c r="Z577" i="6"/>
  <c r="X577" i="6"/>
  <c r="W577" i="6"/>
  <c r="V577" i="6"/>
  <c r="U577" i="6"/>
  <c r="T577" i="6"/>
  <c r="S577" i="6"/>
  <c r="R577" i="6"/>
  <c r="Q577" i="6"/>
  <c r="P577" i="6"/>
  <c r="O577" i="6"/>
  <c r="Y577" i="6" s="1"/>
  <c r="AD577" i="6" s="1"/>
  <c r="AE577" i="6" s="1"/>
  <c r="N577" i="6"/>
  <c r="M577" i="6"/>
  <c r="AB576" i="6"/>
  <c r="AA576" i="6"/>
  <c r="Z576" i="6"/>
  <c r="AC576" i="6" s="1"/>
  <c r="X576" i="6"/>
  <c r="W576" i="6"/>
  <c r="V576" i="6"/>
  <c r="U576" i="6"/>
  <c r="T576" i="6"/>
  <c r="S576" i="6"/>
  <c r="R576" i="6"/>
  <c r="Q576" i="6"/>
  <c r="P576" i="6"/>
  <c r="O576" i="6"/>
  <c r="Y576" i="6" s="1"/>
  <c r="AD576" i="6" s="1"/>
  <c r="AE576" i="6" s="1"/>
  <c r="N576" i="6"/>
  <c r="M576" i="6"/>
  <c r="AB575" i="6"/>
  <c r="AA575" i="6"/>
  <c r="Z575" i="6"/>
  <c r="AC575" i="6" s="1"/>
  <c r="X575" i="6"/>
  <c r="W575" i="6"/>
  <c r="V575" i="6"/>
  <c r="U575" i="6"/>
  <c r="T575" i="6"/>
  <c r="S575" i="6"/>
  <c r="R575" i="6"/>
  <c r="Q575" i="6"/>
  <c r="P575" i="6"/>
  <c r="O575" i="6"/>
  <c r="Y575" i="6" s="1"/>
  <c r="AD575" i="6" s="1"/>
  <c r="AE575" i="6" s="1"/>
  <c r="N575" i="6"/>
  <c r="M575" i="6"/>
  <c r="AB574" i="6"/>
  <c r="AA574" i="6"/>
  <c r="Z574" i="6"/>
  <c r="AC574" i="6" s="1"/>
  <c r="X574" i="6"/>
  <c r="W574" i="6"/>
  <c r="V574" i="6"/>
  <c r="U574" i="6"/>
  <c r="T574" i="6"/>
  <c r="S574" i="6"/>
  <c r="R574" i="6"/>
  <c r="Q574" i="6"/>
  <c r="P574" i="6"/>
  <c r="O574" i="6"/>
  <c r="Y574" i="6" s="1"/>
  <c r="AD574" i="6" s="1"/>
  <c r="AE574" i="6" s="1"/>
  <c r="N574" i="6"/>
  <c r="M574" i="6"/>
  <c r="AC573" i="6"/>
  <c r="AB573" i="6"/>
  <c r="AA573" i="6"/>
  <c r="Z573" i="6"/>
  <c r="X573" i="6"/>
  <c r="W573" i="6"/>
  <c r="V573" i="6"/>
  <c r="U573" i="6"/>
  <c r="T573" i="6"/>
  <c r="S573" i="6"/>
  <c r="R573" i="6"/>
  <c r="Q573" i="6"/>
  <c r="P573" i="6"/>
  <c r="O573" i="6"/>
  <c r="Y573" i="6" s="1"/>
  <c r="AD573" i="6" s="1"/>
  <c r="AE573" i="6" s="1"/>
  <c r="N573" i="6"/>
  <c r="M573" i="6"/>
  <c r="AB572" i="6"/>
  <c r="AA572" i="6"/>
  <c r="Z572" i="6"/>
  <c r="AC572" i="6" s="1"/>
  <c r="X572" i="6"/>
  <c r="W572" i="6"/>
  <c r="V572" i="6"/>
  <c r="U572" i="6"/>
  <c r="T572" i="6"/>
  <c r="S572" i="6"/>
  <c r="R572" i="6"/>
  <c r="Q572" i="6"/>
  <c r="P572" i="6"/>
  <c r="O572" i="6"/>
  <c r="Y572" i="6" s="1"/>
  <c r="AD572" i="6" s="1"/>
  <c r="AE572" i="6" s="1"/>
  <c r="N572" i="6"/>
  <c r="M572" i="6"/>
  <c r="AB571" i="6"/>
  <c r="AA571" i="6"/>
  <c r="Z571" i="6"/>
  <c r="AC571" i="6" s="1"/>
  <c r="X571" i="6"/>
  <c r="W571" i="6"/>
  <c r="V571" i="6"/>
  <c r="U571" i="6"/>
  <c r="T571" i="6"/>
  <c r="S571" i="6"/>
  <c r="R571" i="6"/>
  <c r="Q571" i="6"/>
  <c r="P571" i="6"/>
  <c r="O571" i="6"/>
  <c r="Y571" i="6" s="1"/>
  <c r="AD571" i="6" s="1"/>
  <c r="AE571" i="6" s="1"/>
  <c r="N571" i="6"/>
  <c r="M571" i="6"/>
  <c r="AC570" i="6"/>
  <c r="AB570" i="6"/>
  <c r="AA570" i="6"/>
  <c r="Z570" i="6"/>
  <c r="X570" i="6"/>
  <c r="W570" i="6"/>
  <c r="V570" i="6"/>
  <c r="U570" i="6"/>
  <c r="T570" i="6"/>
  <c r="S570" i="6"/>
  <c r="R570" i="6"/>
  <c r="Q570" i="6"/>
  <c r="P570" i="6"/>
  <c r="O570" i="6"/>
  <c r="Y570" i="6" s="1"/>
  <c r="AD570" i="6" s="1"/>
  <c r="AE570" i="6" s="1"/>
  <c r="N570" i="6"/>
  <c r="M570" i="6"/>
  <c r="AC569" i="6"/>
  <c r="AB569" i="6"/>
  <c r="AA569" i="6"/>
  <c r="Z569" i="6"/>
  <c r="X569" i="6"/>
  <c r="W569" i="6"/>
  <c r="V569" i="6"/>
  <c r="U569" i="6"/>
  <c r="T569" i="6"/>
  <c r="S569" i="6"/>
  <c r="R569" i="6"/>
  <c r="Q569" i="6"/>
  <c r="P569" i="6"/>
  <c r="O569" i="6"/>
  <c r="N569" i="6"/>
  <c r="M569" i="6"/>
  <c r="AB568" i="6"/>
  <c r="AA568" i="6"/>
  <c r="Z568" i="6"/>
  <c r="AC568" i="6" s="1"/>
  <c r="X568" i="6"/>
  <c r="W568" i="6"/>
  <c r="V568" i="6"/>
  <c r="U568" i="6"/>
  <c r="T568" i="6"/>
  <c r="S568" i="6"/>
  <c r="R568" i="6"/>
  <c r="Q568" i="6"/>
  <c r="P568" i="6"/>
  <c r="O568" i="6"/>
  <c r="Y568" i="6" s="1"/>
  <c r="AD568" i="6" s="1"/>
  <c r="AE568" i="6" s="1"/>
  <c r="N568" i="6"/>
  <c r="M568" i="6"/>
  <c r="AB567" i="6"/>
  <c r="AA567" i="6"/>
  <c r="Z567" i="6"/>
  <c r="AC567" i="6" s="1"/>
  <c r="X567" i="6"/>
  <c r="W567" i="6"/>
  <c r="V567" i="6"/>
  <c r="U567" i="6"/>
  <c r="T567" i="6"/>
  <c r="S567" i="6"/>
  <c r="R567" i="6"/>
  <c r="Q567" i="6"/>
  <c r="P567" i="6"/>
  <c r="O567" i="6"/>
  <c r="N567" i="6"/>
  <c r="M567" i="6"/>
  <c r="AB566" i="6"/>
  <c r="AA566" i="6"/>
  <c r="Z566" i="6"/>
  <c r="AC566" i="6" s="1"/>
  <c r="X566" i="6"/>
  <c r="W566" i="6"/>
  <c r="V566" i="6"/>
  <c r="U566" i="6"/>
  <c r="T566" i="6"/>
  <c r="S566" i="6"/>
  <c r="R566" i="6"/>
  <c r="Q566" i="6"/>
  <c r="P566" i="6"/>
  <c r="O566" i="6"/>
  <c r="Y566" i="6" s="1"/>
  <c r="AD566" i="6" s="1"/>
  <c r="AE566" i="6" s="1"/>
  <c r="N566" i="6"/>
  <c r="M566" i="6"/>
  <c r="AB565" i="6"/>
  <c r="AA565" i="6"/>
  <c r="Z565" i="6"/>
  <c r="AC565" i="6" s="1"/>
  <c r="X565" i="6"/>
  <c r="W565" i="6"/>
  <c r="V565" i="6"/>
  <c r="U565" i="6"/>
  <c r="T565" i="6"/>
  <c r="S565" i="6"/>
  <c r="R565" i="6"/>
  <c r="Q565" i="6"/>
  <c r="P565" i="6"/>
  <c r="O565" i="6"/>
  <c r="Y565" i="6" s="1"/>
  <c r="AD565" i="6" s="1"/>
  <c r="AE565" i="6" s="1"/>
  <c r="N565" i="6"/>
  <c r="M565" i="6"/>
  <c r="AD564" i="6"/>
  <c r="AE564" i="6" s="1"/>
  <c r="AB564" i="6"/>
  <c r="AA564" i="6"/>
  <c r="Z564" i="6"/>
  <c r="AC564" i="6" s="1"/>
  <c r="X564" i="6"/>
  <c r="W564" i="6"/>
  <c r="V564" i="6"/>
  <c r="U564" i="6"/>
  <c r="T564" i="6"/>
  <c r="S564" i="6"/>
  <c r="R564" i="6"/>
  <c r="Q564" i="6"/>
  <c r="P564" i="6"/>
  <c r="O564" i="6"/>
  <c r="Y564" i="6" s="1"/>
  <c r="N564" i="6"/>
  <c r="M564" i="6"/>
  <c r="AC563" i="6"/>
  <c r="AB563" i="6"/>
  <c r="AA563" i="6"/>
  <c r="Z563" i="6"/>
  <c r="X563" i="6"/>
  <c r="W563" i="6"/>
  <c r="V563" i="6"/>
  <c r="U563" i="6"/>
  <c r="T563" i="6"/>
  <c r="S563" i="6"/>
  <c r="R563" i="6"/>
  <c r="Q563" i="6"/>
  <c r="P563" i="6"/>
  <c r="O563" i="6"/>
  <c r="N563" i="6"/>
  <c r="M563" i="6"/>
  <c r="AC562" i="6"/>
  <c r="AB562" i="6"/>
  <c r="AA562" i="6"/>
  <c r="Z562" i="6"/>
  <c r="X562" i="6"/>
  <c r="W562" i="6"/>
  <c r="V562" i="6"/>
  <c r="U562" i="6"/>
  <c r="T562" i="6"/>
  <c r="S562" i="6"/>
  <c r="R562" i="6"/>
  <c r="Q562" i="6"/>
  <c r="P562" i="6"/>
  <c r="O562" i="6"/>
  <c r="N562" i="6"/>
  <c r="M562" i="6"/>
  <c r="AB561" i="6"/>
  <c r="AA561" i="6"/>
  <c r="Z561" i="6"/>
  <c r="AC561" i="6" s="1"/>
  <c r="X561" i="6"/>
  <c r="W561" i="6"/>
  <c r="V561" i="6"/>
  <c r="U561" i="6"/>
  <c r="T561" i="6"/>
  <c r="S561" i="6"/>
  <c r="R561" i="6"/>
  <c r="Q561" i="6"/>
  <c r="P561" i="6"/>
  <c r="O561" i="6"/>
  <c r="Y561" i="6" s="1"/>
  <c r="AD561" i="6" s="1"/>
  <c r="AE561" i="6" s="1"/>
  <c r="N561" i="6"/>
  <c r="M561" i="6"/>
  <c r="AC560" i="6"/>
  <c r="AB560" i="6"/>
  <c r="AA560" i="6"/>
  <c r="Z560" i="6"/>
  <c r="X560" i="6"/>
  <c r="W560" i="6"/>
  <c r="V560" i="6"/>
  <c r="U560" i="6"/>
  <c r="T560" i="6"/>
  <c r="S560" i="6"/>
  <c r="R560" i="6"/>
  <c r="Q560" i="6"/>
  <c r="P560" i="6"/>
  <c r="O560" i="6"/>
  <c r="Y560" i="6" s="1"/>
  <c r="AD560" i="6" s="1"/>
  <c r="AE560" i="6" s="1"/>
  <c r="N560" i="6"/>
  <c r="M560" i="6"/>
  <c r="AC559" i="6"/>
  <c r="AB559" i="6"/>
  <c r="AA559" i="6"/>
  <c r="Z559" i="6"/>
  <c r="X559" i="6"/>
  <c r="W559" i="6"/>
  <c r="V559" i="6"/>
  <c r="U559" i="6"/>
  <c r="T559" i="6"/>
  <c r="S559" i="6"/>
  <c r="R559" i="6"/>
  <c r="Q559" i="6"/>
  <c r="P559" i="6"/>
  <c r="O559" i="6"/>
  <c r="Y559" i="6" s="1"/>
  <c r="AD559" i="6" s="1"/>
  <c r="AE559" i="6" s="1"/>
  <c r="N559" i="6"/>
  <c r="M559" i="6"/>
  <c r="AB558" i="6"/>
  <c r="AA558" i="6"/>
  <c r="Z558" i="6"/>
  <c r="AC558" i="6" s="1"/>
  <c r="X558" i="6"/>
  <c r="W558" i="6"/>
  <c r="V558" i="6"/>
  <c r="U558" i="6"/>
  <c r="T558" i="6"/>
  <c r="S558" i="6"/>
  <c r="R558" i="6"/>
  <c r="Q558" i="6"/>
  <c r="P558" i="6"/>
  <c r="O558" i="6"/>
  <c r="Y558" i="6" s="1"/>
  <c r="AD558" i="6" s="1"/>
  <c r="AE558" i="6" s="1"/>
  <c r="N558" i="6"/>
  <c r="M558" i="6"/>
  <c r="AB557" i="6"/>
  <c r="AA557" i="6"/>
  <c r="Z557" i="6"/>
  <c r="AC557" i="6" s="1"/>
  <c r="X557" i="6"/>
  <c r="W557" i="6"/>
  <c r="V557" i="6"/>
  <c r="U557" i="6"/>
  <c r="T557" i="6"/>
  <c r="S557" i="6"/>
  <c r="R557" i="6"/>
  <c r="Q557" i="6"/>
  <c r="P557" i="6"/>
  <c r="O557" i="6"/>
  <c r="Y557" i="6" s="1"/>
  <c r="AD557" i="6" s="1"/>
  <c r="AE557" i="6" s="1"/>
  <c r="N557" i="6"/>
  <c r="M557" i="6"/>
  <c r="AB556" i="6"/>
  <c r="AA556" i="6"/>
  <c r="Z556" i="6"/>
  <c r="AC556" i="6" s="1"/>
  <c r="X556" i="6"/>
  <c r="W556" i="6"/>
  <c r="V556" i="6"/>
  <c r="U556" i="6"/>
  <c r="T556" i="6"/>
  <c r="S556" i="6"/>
  <c r="R556" i="6"/>
  <c r="Q556" i="6"/>
  <c r="P556" i="6"/>
  <c r="O556" i="6"/>
  <c r="N556" i="6"/>
  <c r="M556" i="6"/>
  <c r="AC555" i="6"/>
  <c r="AB555" i="6"/>
  <c r="AA555" i="6"/>
  <c r="Z555" i="6"/>
  <c r="X555" i="6"/>
  <c r="W555" i="6"/>
  <c r="V555" i="6"/>
  <c r="U555" i="6"/>
  <c r="T555" i="6"/>
  <c r="S555" i="6"/>
  <c r="R555" i="6"/>
  <c r="Q555" i="6"/>
  <c r="P555" i="6"/>
  <c r="O555" i="6"/>
  <c r="Y555" i="6" s="1"/>
  <c r="AD555" i="6" s="1"/>
  <c r="AE555" i="6" s="1"/>
  <c r="N555" i="6"/>
  <c r="M555" i="6"/>
  <c r="AB554" i="6"/>
  <c r="AA554" i="6"/>
  <c r="Z554" i="6"/>
  <c r="AC554" i="6" s="1"/>
  <c r="X554" i="6"/>
  <c r="W554" i="6"/>
  <c r="V554" i="6"/>
  <c r="U554" i="6"/>
  <c r="T554" i="6"/>
  <c r="S554" i="6"/>
  <c r="R554" i="6"/>
  <c r="Q554" i="6"/>
  <c r="P554" i="6"/>
  <c r="O554" i="6"/>
  <c r="Y554" i="6" s="1"/>
  <c r="AD554" i="6" s="1"/>
  <c r="AE554" i="6" s="1"/>
  <c r="N554" i="6"/>
  <c r="M554" i="6"/>
  <c r="AC553" i="6"/>
  <c r="AB553" i="6"/>
  <c r="AA553" i="6"/>
  <c r="Z553" i="6"/>
  <c r="X553" i="6"/>
  <c r="W553" i="6"/>
  <c r="V553" i="6"/>
  <c r="U553" i="6"/>
  <c r="T553" i="6"/>
  <c r="S553" i="6"/>
  <c r="R553" i="6"/>
  <c r="Q553" i="6"/>
  <c r="P553" i="6"/>
  <c r="O553" i="6"/>
  <c r="Y553" i="6" s="1"/>
  <c r="AD553" i="6" s="1"/>
  <c r="AE553" i="6" s="1"/>
  <c r="N553" i="6"/>
  <c r="M553" i="6"/>
  <c r="AC552" i="6"/>
  <c r="AB552" i="6"/>
  <c r="AA552" i="6"/>
  <c r="Z552" i="6"/>
  <c r="X552" i="6"/>
  <c r="W552" i="6"/>
  <c r="V552" i="6"/>
  <c r="U552" i="6"/>
  <c r="T552" i="6"/>
  <c r="S552" i="6"/>
  <c r="R552" i="6"/>
  <c r="Q552" i="6"/>
  <c r="P552" i="6"/>
  <c r="O552" i="6"/>
  <c r="N552" i="6"/>
  <c r="M552" i="6"/>
  <c r="AB551" i="6"/>
  <c r="AA551" i="6"/>
  <c r="Z551" i="6"/>
  <c r="AC551" i="6" s="1"/>
  <c r="X551" i="6"/>
  <c r="W551" i="6"/>
  <c r="V551" i="6"/>
  <c r="U551" i="6"/>
  <c r="T551" i="6"/>
  <c r="S551" i="6"/>
  <c r="R551" i="6"/>
  <c r="Q551" i="6"/>
  <c r="P551" i="6"/>
  <c r="O551" i="6"/>
  <c r="Y551" i="6" s="1"/>
  <c r="AD551" i="6" s="1"/>
  <c r="AE551" i="6" s="1"/>
  <c r="N551" i="6"/>
  <c r="M551" i="6"/>
  <c r="AB550" i="6"/>
  <c r="AA550" i="6"/>
  <c r="Z550" i="6"/>
  <c r="AC550" i="6" s="1"/>
  <c r="X550" i="6"/>
  <c r="W550" i="6"/>
  <c r="V550" i="6"/>
  <c r="U550" i="6"/>
  <c r="T550" i="6"/>
  <c r="S550" i="6"/>
  <c r="R550" i="6"/>
  <c r="Q550" i="6"/>
  <c r="P550" i="6"/>
  <c r="O550" i="6"/>
  <c r="N550" i="6"/>
  <c r="M550" i="6"/>
  <c r="AB549" i="6"/>
  <c r="AA549" i="6"/>
  <c r="Z549" i="6"/>
  <c r="AC549" i="6" s="1"/>
  <c r="X549" i="6"/>
  <c r="W549" i="6"/>
  <c r="V549" i="6"/>
  <c r="U549" i="6"/>
  <c r="T549" i="6"/>
  <c r="S549" i="6"/>
  <c r="R549" i="6"/>
  <c r="Q549" i="6"/>
  <c r="P549" i="6"/>
  <c r="O549" i="6"/>
  <c r="Y549" i="6" s="1"/>
  <c r="AD549" i="6" s="1"/>
  <c r="AE549" i="6" s="1"/>
  <c r="N549" i="6"/>
  <c r="M549" i="6"/>
  <c r="AD548" i="6"/>
  <c r="AE548" i="6" s="1"/>
  <c r="AC548" i="6"/>
  <c r="AB548" i="6"/>
  <c r="AA548" i="6"/>
  <c r="Z548" i="6"/>
  <c r="X548" i="6"/>
  <c r="W548" i="6"/>
  <c r="V548" i="6"/>
  <c r="U548" i="6"/>
  <c r="T548" i="6"/>
  <c r="S548" i="6"/>
  <c r="R548" i="6"/>
  <c r="Q548" i="6"/>
  <c r="P548" i="6"/>
  <c r="O548" i="6"/>
  <c r="Y548" i="6" s="1"/>
  <c r="N548" i="6"/>
  <c r="M548" i="6"/>
  <c r="AE547" i="6"/>
  <c r="AC547" i="6"/>
  <c r="AB547" i="6"/>
  <c r="AA547" i="6"/>
  <c r="Z547" i="6"/>
  <c r="X547" i="6"/>
  <c r="W547" i="6"/>
  <c r="V547" i="6"/>
  <c r="U547" i="6"/>
  <c r="T547" i="6"/>
  <c r="S547" i="6"/>
  <c r="R547" i="6"/>
  <c r="Q547" i="6"/>
  <c r="P547" i="6"/>
  <c r="O547" i="6"/>
  <c r="Y547" i="6" s="1"/>
  <c r="AD547" i="6" s="1"/>
  <c r="N547" i="6"/>
  <c r="M547" i="6"/>
  <c r="AB546" i="6"/>
  <c r="AA546" i="6"/>
  <c r="Z546" i="6"/>
  <c r="AC546" i="6" s="1"/>
  <c r="X546" i="6"/>
  <c r="W546" i="6"/>
  <c r="V546" i="6"/>
  <c r="U546" i="6"/>
  <c r="T546" i="6"/>
  <c r="S546" i="6"/>
  <c r="R546" i="6"/>
  <c r="Q546" i="6"/>
  <c r="P546" i="6"/>
  <c r="O546" i="6"/>
  <c r="N546" i="6"/>
  <c r="M546" i="6"/>
  <c r="AB545" i="6"/>
  <c r="AA545" i="6"/>
  <c r="Z545" i="6"/>
  <c r="AC545" i="6" s="1"/>
  <c r="X545" i="6"/>
  <c r="W545" i="6"/>
  <c r="V545" i="6"/>
  <c r="U545" i="6"/>
  <c r="T545" i="6"/>
  <c r="S545" i="6"/>
  <c r="R545" i="6"/>
  <c r="Q545" i="6"/>
  <c r="P545" i="6"/>
  <c r="O545" i="6"/>
  <c r="N545" i="6"/>
  <c r="M545" i="6"/>
  <c r="AB544" i="6"/>
  <c r="AA544" i="6"/>
  <c r="Z544" i="6"/>
  <c r="AC544" i="6" s="1"/>
  <c r="X544" i="6"/>
  <c r="W544" i="6"/>
  <c r="V544" i="6"/>
  <c r="U544" i="6"/>
  <c r="T544" i="6"/>
  <c r="S544" i="6"/>
  <c r="R544" i="6"/>
  <c r="Q544" i="6"/>
  <c r="P544" i="6"/>
  <c r="O544" i="6"/>
  <c r="Y544" i="6" s="1"/>
  <c r="AD544" i="6" s="1"/>
  <c r="AE544" i="6" s="1"/>
  <c r="N544" i="6"/>
  <c r="M544" i="6"/>
  <c r="AC543" i="6"/>
  <c r="AB543" i="6"/>
  <c r="AA543" i="6"/>
  <c r="Z543" i="6"/>
  <c r="X543" i="6"/>
  <c r="W543" i="6"/>
  <c r="V543" i="6"/>
  <c r="U543" i="6"/>
  <c r="T543" i="6"/>
  <c r="S543" i="6"/>
  <c r="R543" i="6"/>
  <c r="Q543" i="6"/>
  <c r="P543" i="6"/>
  <c r="O543" i="6"/>
  <c r="N543" i="6"/>
  <c r="M543" i="6"/>
  <c r="AB542" i="6"/>
  <c r="AA542" i="6"/>
  <c r="Z542" i="6"/>
  <c r="AC542" i="6" s="1"/>
  <c r="X542" i="6"/>
  <c r="W542" i="6"/>
  <c r="V542" i="6"/>
  <c r="U542" i="6"/>
  <c r="T542" i="6"/>
  <c r="S542" i="6"/>
  <c r="R542" i="6"/>
  <c r="Q542" i="6"/>
  <c r="P542" i="6"/>
  <c r="O542" i="6"/>
  <c r="N542" i="6"/>
  <c r="M542" i="6"/>
  <c r="AC541" i="6"/>
  <c r="AB541" i="6"/>
  <c r="AA541" i="6"/>
  <c r="Z541" i="6"/>
  <c r="X541" i="6"/>
  <c r="W541" i="6"/>
  <c r="V541" i="6"/>
  <c r="U541" i="6"/>
  <c r="T541" i="6"/>
  <c r="S541" i="6"/>
  <c r="R541" i="6"/>
  <c r="Q541" i="6"/>
  <c r="P541" i="6"/>
  <c r="O541" i="6"/>
  <c r="Y541" i="6" s="1"/>
  <c r="AD541" i="6" s="1"/>
  <c r="AE541" i="6" s="1"/>
  <c r="N541" i="6"/>
  <c r="M541" i="6"/>
  <c r="AC540" i="6"/>
  <c r="AB540" i="6"/>
  <c r="AA540" i="6"/>
  <c r="Z540" i="6"/>
  <c r="X540" i="6"/>
  <c r="W540" i="6"/>
  <c r="V540" i="6"/>
  <c r="U540" i="6"/>
  <c r="T540" i="6"/>
  <c r="S540" i="6"/>
  <c r="R540" i="6"/>
  <c r="Q540" i="6"/>
  <c r="P540" i="6"/>
  <c r="O540" i="6"/>
  <c r="N540" i="6"/>
  <c r="M540" i="6"/>
  <c r="AB539" i="6"/>
  <c r="AA539" i="6"/>
  <c r="Z539" i="6"/>
  <c r="AC539" i="6" s="1"/>
  <c r="X539" i="6"/>
  <c r="W539" i="6"/>
  <c r="V539" i="6"/>
  <c r="U539" i="6"/>
  <c r="T539" i="6"/>
  <c r="S539" i="6"/>
  <c r="R539" i="6"/>
  <c r="Q539" i="6"/>
  <c r="P539" i="6"/>
  <c r="O539" i="6"/>
  <c r="Y539" i="6" s="1"/>
  <c r="AD539" i="6" s="1"/>
  <c r="AE539" i="6" s="1"/>
  <c r="N539" i="6"/>
  <c r="M539" i="6"/>
  <c r="AB538" i="6"/>
  <c r="AA538" i="6"/>
  <c r="Z538" i="6"/>
  <c r="AC538" i="6" s="1"/>
  <c r="X538" i="6"/>
  <c r="W538" i="6"/>
  <c r="V538" i="6"/>
  <c r="U538" i="6"/>
  <c r="T538" i="6"/>
  <c r="S538" i="6"/>
  <c r="R538" i="6"/>
  <c r="Q538" i="6"/>
  <c r="P538" i="6"/>
  <c r="O538" i="6"/>
  <c r="Y538" i="6" s="1"/>
  <c r="AD538" i="6" s="1"/>
  <c r="AE538" i="6" s="1"/>
  <c r="N538" i="6"/>
  <c r="M538" i="6"/>
  <c r="AB537" i="6"/>
  <c r="AA537" i="6"/>
  <c r="Z537" i="6"/>
  <c r="AC537" i="6" s="1"/>
  <c r="X537" i="6"/>
  <c r="W537" i="6"/>
  <c r="V537" i="6"/>
  <c r="U537" i="6"/>
  <c r="T537" i="6"/>
  <c r="S537" i="6"/>
  <c r="R537" i="6"/>
  <c r="Q537" i="6"/>
  <c r="P537" i="6"/>
  <c r="O537" i="6"/>
  <c r="Y537" i="6" s="1"/>
  <c r="AD537" i="6" s="1"/>
  <c r="AE537" i="6" s="1"/>
  <c r="N537" i="6"/>
  <c r="M537" i="6"/>
  <c r="AB536" i="6"/>
  <c r="AA536" i="6"/>
  <c r="Z536" i="6"/>
  <c r="AC536" i="6" s="1"/>
  <c r="X536" i="6"/>
  <c r="W536" i="6"/>
  <c r="V536" i="6"/>
  <c r="U536" i="6"/>
  <c r="T536" i="6"/>
  <c r="S536" i="6"/>
  <c r="R536" i="6"/>
  <c r="Q536" i="6"/>
  <c r="P536" i="6"/>
  <c r="O536" i="6"/>
  <c r="Y536" i="6" s="1"/>
  <c r="AD536" i="6" s="1"/>
  <c r="AE536" i="6" s="1"/>
  <c r="N536" i="6"/>
  <c r="M536" i="6"/>
  <c r="AC535" i="6"/>
  <c r="AB535" i="6"/>
  <c r="AA535" i="6"/>
  <c r="Z535" i="6"/>
  <c r="X535" i="6"/>
  <c r="W535" i="6"/>
  <c r="V535" i="6"/>
  <c r="U535" i="6"/>
  <c r="T535" i="6"/>
  <c r="S535" i="6"/>
  <c r="R535" i="6"/>
  <c r="Q535" i="6"/>
  <c r="P535" i="6"/>
  <c r="O535" i="6"/>
  <c r="Y535" i="6" s="1"/>
  <c r="AD535" i="6" s="1"/>
  <c r="AE535" i="6" s="1"/>
  <c r="N535" i="6"/>
  <c r="M535" i="6"/>
  <c r="AC534" i="6"/>
  <c r="AB534" i="6"/>
  <c r="AA534" i="6"/>
  <c r="Z534" i="6"/>
  <c r="X534" i="6"/>
  <c r="W534" i="6"/>
  <c r="V534" i="6"/>
  <c r="U534" i="6"/>
  <c r="T534" i="6"/>
  <c r="S534" i="6"/>
  <c r="R534" i="6"/>
  <c r="Q534" i="6"/>
  <c r="P534" i="6"/>
  <c r="O534" i="6"/>
  <c r="N534" i="6"/>
  <c r="M534" i="6"/>
  <c r="AC533" i="6"/>
  <c r="AB533" i="6"/>
  <c r="AA533" i="6"/>
  <c r="Z533" i="6"/>
  <c r="X533" i="6"/>
  <c r="W533" i="6"/>
  <c r="V533" i="6"/>
  <c r="U533" i="6"/>
  <c r="T533" i="6"/>
  <c r="S533" i="6"/>
  <c r="R533" i="6"/>
  <c r="Q533" i="6"/>
  <c r="P533" i="6"/>
  <c r="O533" i="6"/>
  <c r="N533" i="6"/>
  <c r="M533" i="6"/>
  <c r="AB532" i="6"/>
  <c r="AA532" i="6"/>
  <c r="Z532" i="6"/>
  <c r="AC532" i="6" s="1"/>
  <c r="X532" i="6"/>
  <c r="W532" i="6"/>
  <c r="V532" i="6"/>
  <c r="U532" i="6"/>
  <c r="T532" i="6"/>
  <c r="S532" i="6"/>
  <c r="R532" i="6"/>
  <c r="Q532" i="6"/>
  <c r="P532" i="6"/>
  <c r="O532" i="6"/>
  <c r="N532" i="6"/>
  <c r="M532" i="6"/>
  <c r="AC531" i="6"/>
  <c r="AB531" i="6"/>
  <c r="AA531" i="6"/>
  <c r="Z531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AC530" i="6"/>
  <c r="AB530" i="6"/>
  <c r="AA530" i="6"/>
  <c r="Z530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AC529" i="6"/>
  <c r="AB529" i="6"/>
  <c r="AA529" i="6"/>
  <c r="Z529" i="6"/>
  <c r="X529" i="6"/>
  <c r="W529" i="6"/>
  <c r="V529" i="6"/>
  <c r="U529" i="6"/>
  <c r="T529" i="6"/>
  <c r="S529" i="6"/>
  <c r="R529" i="6"/>
  <c r="Q529" i="6"/>
  <c r="P529" i="6"/>
  <c r="O529" i="6"/>
  <c r="Y529" i="6" s="1"/>
  <c r="AD529" i="6" s="1"/>
  <c r="AE529" i="6" s="1"/>
  <c r="N529" i="6"/>
  <c r="M529" i="6"/>
  <c r="AB528" i="6"/>
  <c r="AA528" i="6"/>
  <c r="Z528" i="6"/>
  <c r="AC528" i="6" s="1"/>
  <c r="X528" i="6"/>
  <c r="W528" i="6"/>
  <c r="V528" i="6"/>
  <c r="U528" i="6"/>
  <c r="T528" i="6"/>
  <c r="S528" i="6"/>
  <c r="R528" i="6"/>
  <c r="Q528" i="6"/>
  <c r="P528" i="6"/>
  <c r="O528" i="6"/>
  <c r="Y528" i="6" s="1"/>
  <c r="AD528" i="6" s="1"/>
  <c r="AE528" i="6" s="1"/>
  <c r="N528" i="6"/>
  <c r="M528" i="6"/>
  <c r="AC527" i="6"/>
  <c r="AB527" i="6"/>
  <c r="AA527" i="6"/>
  <c r="Z527" i="6"/>
  <c r="X527" i="6"/>
  <c r="W527" i="6"/>
  <c r="V527" i="6"/>
  <c r="U527" i="6"/>
  <c r="T527" i="6"/>
  <c r="S527" i="6"/>
  <c r="R527" i="6"/>
  <c r="Q527" i="6"/>
  <c r="P527" i="6"/>
  <c r="O527" i="6"/>
  <c r="Y527" i="6" s="1"/>
  <c r="AD527" i="6" s="1"/>
  <c r="AE527" i="6" s="1"/>
  <c r="N527" i="6"/>
  <c r="M527" i="6"/>
  <c r="AB526" i="6"/>
  <c r="AA526" i="6"/>
  <c r="Z526" i="6"/>
  <c r="AC526" i="6" s="1"/>
  <c r="X526" i="6"/>
  <c r="W526" i="6"/>
  <c r="V526" i="6"/>
  <c r="U526" i="6"/>
  <c r="T526" i="6"/>
  <c r="S526" i="6"/>
  <c r="R526" i="6"/>
  <c r="Q526" i="6"/>
  <c r="P526" i="6"/>
  <c r="O526" i="6"/>
  <c r="N526" i="6"/>
  <c r="M526" i="6"/>
  <c r="AD525" i="6"/>
  <c r="AE525" i="6" s="1"/>
  <c r="AB525" i="6"/>
  <c r="AA525" i="6"/>
  <c r="Z525" i="6"/>
  <c r="AC525" i="6" s="1"/>
  <c r="X525" i="6"/>
  <c r="W525" i="6"/>
  <c r="V525" i="6"/>
  <c r="U525" i="6"/>
  <c r="T525" i="6"/>
  <c r="S525" i="6"/>
  <c r="R525" i="6"/>
  <c r="Q525" i="6"/>
  <c r="P525" i="6"/>
  <c r="O525" i="6"/>
  <c r="Y525" i="6" s="1"/>
  <c r="N525" i="6"/>
  <c r="M525" i="6"/>
  <c r="AD524" i="6"/>
  <c r="AE524" i="6" s="1"/>
  <c r="AC524" i="6"/>
  <c r="AB524" i="6"/>
  <c r="AA524" i="6"/>
  <c r="Z524" i="6"/>
  <c r="X524" i="6"/>
  <c r="W524" i="6"/>
  <c r="V524" i="6"/>
  <c r="U524" i="6"/>
  <c r="T524" i="6"/>
  <c r="S524" i="6"/>
  <c r="R524" i="6"/>
  <c r="Q524" i="6"/>
  <c r="P524" i="6"/>
  <c r="O524" i="6"/>
  <c r="Y524" i="6" s="1"/>
  <c r="N524" i="6"/>
  <c r="M524" i="6"/>
  <c r="AC523" i="6"/>
  <c r="AB523" i="6"/>
  <c r="AA523" i="6"/>
  <c r="Z523" i="6"/>
  <c r="X523" i="6"/>
  <c r="W523" i="6"/>
  <c r="V523" i="6"/>
  <c r="U523" i="6"/>
  <c r="T523" i="6"/>
  <c r="S523" i="6"/>
  <c r="R523" i="6"/>
  <c r="Q523" i="6"/>
  <c r="P523" i="6"/>
  <c r="O523" i="6"/>
  <c r="N523" i="6"/>
  <c r="M523" i="6"/>
  <c r="AB522" i="6"/>
  <c r="AA522" i="6"/>
  <c r="Z522" i="6"/>
  <c r="AC522" i="6" s="1"/>
  <c r="X522" i="6"/>
  <c r="W522" i="6"/>
  <c r="V522" i="6"/>
  <c r="U522" i="6"/>
  <c r="T522" i="6"/>
  <c r="S522" i="6"/>
  <c r="R522" i="6"/>
  <c r="Q522" i="6"/>
  <c r="P522" i="6"/>
  <c r="O522" i="6"/>
  <c r="N522" i="6"/>
  <c r="M522" i="6"/>
  <c r="AC521" i="6"/>
  <c r="AB521" i="6"/>
  <c r="AA521" i="6"/>
  <c r="Z521" i="6"/>
  <c r="X521" i="6"/>
  <c r="W521" i="6"/>
  <c r="V521" i="6"/>
  <c r="U521" i="6"/>
  <c r="T521" i="6"/>
  <c r="S521" i="6"/>
  <c r="R521" i="6"/>
  <c r="Q521" i="6"/>
  <c r="P521" i="6"/>
  <c r="O521" i="6"/>
  <c r="Y521" i="6" s="1"/>
  <c r="AD521" i="6" s="1"/>
  <c r="AE521" i="6" s="1"/>
  <c r="N521" i="6"/>
  <c r="M521" i="6"/>
  <c r="AB520" i="6"/>
  <c r="AA520" i="6"/>
  <c r="Z520" i="6"/>
  <c r="AC520" i="6" s="1"/>
  <c r="X520" i="6"/>
  <c r="W520" i="6"/>
  <c r="V520" i="6"/>
  <c r="U520" i="6"/>
  <c r="T520" i="6"/>
  <c r="S520" i="6"/>
  <c r="R520" i="6"/>
  <c r="Q520" i="6"/>
  <c r="P520" i="6"/>
  <c r="O520" i="6"/>
  <c r="Y520" i="6" s="1"/>
  <c r="AD520" i="6" s="1"/>
  <c r="AE520" i="6" s="1"/>
  <c r="N520" i="6"/>
  <c r="M520" i="6"/>
  <c r="AC519" i="6"/>
  <c r="AB519" i="6"/>
  <c r="AA519" i="6"/>
  <c r="Z519" i="6"/>
  <c r="X519" i="6"/>
  <c r="W519" i="6"/>
  <c r="V519" i="6"/>
  <c r="U519" i="6"/>
  <c r="T519" i="6"/>
  <c r="S519" i="6"/>
  <c r="R519" i="6"/>
  <c r="Q519" i="6"/>
  <c r="P519" i="6"/>
  <c r="O519" i="6"/>
  <c r="N519" i="6"/>
  <c r="M519" i="6"/>
  <c r="AC518" i="6"/>
  <c r="AB518" i="6"/>
  <c r="AA518" i="6"/>
  <c r="Z518" i="6"/>
  <c r="X518" i="6"/>
  <c r="W518" i="6"/>
  <c r="V518" i="6"/>
  <c r="U518" i="6"/>
  <c r="T518" i="6"/>
  <c r="S518" i="6"/>
  <c r="R518" i="6"/>
  <c r="Q518" i="6"/>
  <c r="P518" i="6"/>
  <c r="O518" i="6"/>
  <c r="Y518" i="6" s="1"/>
  <c r="AD518" i="6" s="1"/>
  <c r="AE518" i="6" s="1"/>
  <c r="N518" i="6"/>
  <c r="M518" i="6"/>
  <c r="AC517" i="6"/>
  <c r="AB517" i="6"/>
  <c r="AA517" i="6"/>
  <c r="Z517" i="6"/>
  <c r="X517" i="6"/>
  <c r="W517" i="6"/>
  <c r="V517" i="6"/>
  <c r="U517" i="6"/>
  <c r="T517" i="6"/>
  <c r="S517" i="6"/>
  <c r="R517" i="6"/>
  <c r="Q517" i="6"/>
  <c r="P517" i="6"/>
  <c r="O517" i="6"/>
  <c r="N517" i="6"/>
  <c r="M517" i="6"/>
  <c r="AB516" i="6"/>
  <c r="AA516" i="6"/>
  <c r="Z516" i="6"/>
  <c r="AC516" i="6" s="1"/>
  <c r="X516" i="6"/>
  <c r="W516" i="6"/>
  <c r="V516" i="6"/>
  <c r="U516" i="6"/>
  <c r="T516" i="6"/>
  <c r="S516" i="6"/>
  <c r="R516" i="6"/>
  <c r="Q516" i="6"/>
  <c r="P516" i="6"/>
  <c r="O516" i="6"/>
  <c r="N516" i="6"/>
  <c r="M516" i="6"/>
  <c r="AB515" i="6"/>
  <c r="AA515" i="6"/>
  <c r="Z515" i="6"/>
  <c r="AC515" i="6" s="1"/>
  <c r="X515" i="6"/>
  <c r="W515" i="6"/>
  <c r="V515" i="6"/>
  <c r="U515" i="6"/>
  <c r="T515" i="6"/>
  <c r="S515" i="6"/>
  <c r="R515" i="6"/>
  <c r="Q515" i="6"/>
  <c r="P515" i="6"/>
  <c r="O515" i="6"/>
  <c r="N515" i="6"/>
  <c r="M515" i="6"/>
  <c r="AC514" i="6"/>
  <c r="AB514" i="6"/>
  <c r="AA514" i="6"/>
  <c r="Z514" i="6"/>
  <c r="X514" i="6"/>
  <c r="W514" i="6"/>
  <c r="V514" i="6"/>
  <c r="U514" i="6"/>
  <c r="T514" i="6"/>
  <c r="S514" i="6"/>
  <c r="R514" i="6"/>
  <c r="Q514" i="6"/>
  <c r="P514" i="6"/>
  <c r="O514" i="6"/>
  <c r="Y514" i="6" s="1"/>
  <c r="AD514" i="6" s="1"/>
  <c r="AE514" i="6" s="1"/>
  <c r="N514" i="6"/>
  <c r="M514" i="6"/>
  <c r="AC513" i="6"/>
  <c r="AB513" i="6"/>
  <c r="AA513" i="6"/>
  <c r="Z513" i="6"/>
  <c r="X513" i="6"/>
  <c r="W513" i="6"/>
  <c r="V513" i="6"/>
  <c r="U513" i="6"/>
  <c r="T513" i="6"/>
  <c r="S513" i="6"/>
  <c r="R513" i="6"/>
  <c r="Q513" i="6"/>
  <c r="P513" i="6"/>
  <c r="O513" i="6"/>
  <c r="N513" i="6"/>
  <c r="M513" i="6"/>
  <c r="AC512" i="6"/>
  <c r="AB512" i="6"/>
  <c r="AA512" i="6"/>
  <c r="Z512" i="6"/>
  <c r="X512" i="6"/>
  <c r="W512" i="6"/>
  <c r="V512" i="6"/>
  <c r="U512" i="6"/>
  <c r="T512" i="6"/>
  <c r="S512" i="6"/>
  <c r="R512" i="6"/>
  <c r="Q512" i="6"/>
  <c r="P512" i="6"/>
  <c r="O512" i="6"/>
  <c r="N512" i="6"/>
  <c r="M512" i="6"/>
  <c r="AC511" i="6"/>
  <c r="AB511" i="6"/>
  <c r="AA511" i="6"/>
  <c r="Z511" i="6"/>
  <c r="X511" i="6"/>
  <c r="W511" i="6"/>
  <c r="V511" i="6"/>
  <c r="U511" i="6"/>
  <c r="T511" i="6"/>
  <c r="S511" i="6"/>
  <c r="R511" i="6"/>
  <c r="Q511" i="6"/>
  <c r="P511" i="6"/>
  <c r="O511" i="6"/>
  <c r="N511" i="6"/>
  <c r="M511" i="6"/>
  <c r="AC510" i="6"/>
  <c r="AB510" i="6"/>
  <c r="AA510" i="6"/>
  <c r="Z510" i="6"/>
  <c r="X510" i="6"/>
  <c r="W510" i="6"/>
  <c r="V510" i="6"/>
  <c r="U510" i="6"/>
  <c r="T510" i="6"/>
  <c r="S510" i="6"/>
  <c r="R510" i="6"/>
  <c r="Q510" i="6"/>
  <c r="P510" i="6"/>
  <c r="O510" i="6"/>
  <c r="N510" i="6"/>
  <c r="M510" i="6"/>
  <c r="AB509" i="6"/>
  <c r="AA509" i="6"/>
  <c r="Z509" i="6"/>
  <c r="AC509" i="6" s="1"/>
  <c r="X509" i="6"/>
  <c r="W509" i="6"/>
  <c r="V509" i="6"/>
  <c r="U509" i="6"/>
  <c r="T509" i="6"/>
  <c r="S509" i="6"/>
  <c r="R509" i="6"/>
  <c r="Q509" i="6"/>
  <c r="P509" i="6"/>
  <c r="O509" i="6"/>
  <c r="Y509" i="6" s="1"/>
  <c r="AD509" i="6" s="1"/>
  <c r="AE509" i="6" s="1"/>
  <c r="N509" i="6"/>
  <c r="M509" i="6"/>
  <c r="AB508" i="6"/>
  <c r="AA508" i="6"/>
  <c r="Z508" i="6"/>
  <c r="AC508" i="6" s="1"/>
  <c r="X508" i="6"/>
  <c r="W508" i="6"/>
  <c r="V508" i="6"/>
  <c r="U508" i="6"/>
  <c r="T508" i="6"/>
  <c r="S508" i="6"/>
  <c r="R508" i="6"/>
  <c r="Q508" i="6"/>
  <c r="P508" i="6"/>
  <c r="O508" i="6"/>
  <c r="Y508" i="6" s="1"/>
  <c r="AD508" i="6" s="1"/>
  <c r="AE508" i="6" s="1"/>
  <c r="N508" i="6"/>
  <c r="M508" i="6"/>
  <c r="AB507" i="6"/>
  <c r="AA507" i="6"/>
  <c r="Z507" i="6"/>
  <c r="AC507" i="6" s="1"/>
  <c r="X507" i="6"/>
  <c r="W507" i="6"/>
  <c r="V507" i="6"/>
  <c r="U507" i="6"/>
  <c r="T507" i="6"/>
  <c r="S507" i="6"/>
  <c r="R507" i="6"/>
  <c r="Q507" i="6"/>
  <c r="P507" i="6"/>
  <c r="O507" i="6"/>
  <c r="N507" i="6"/>
  <c r="M507" i="6"/>
  <c r="AE506" i="6"/>
  <c r="AD506" i="6"/>
  <c r="AB506" i="6"/>
  <c r="AA506" i="6"/>
  <c r="Z506" i="6"/>
  <c r="AC506" i="6" s="1"/>
  <c r="X506" i="6"/>
  <c r="W506" i="6"/>
  <c r="V506" i="6"/>
  <c r="U506" i="6"/>
  <c r="T506" i="6"/>
  <c r="S506" i="6"/>
  <c r="R506" i="6"/>
  <c r="Q506" i="6"/>
  <c r="P506" i="6"/>
  <c r="O506" i="6"/>
  <c r="Y506" i="6" s="1"/>
  <c r="N506" i="6"/>
  <c r="M506" i="6"/>
  <c r="AC505" i="6"/>
  <c r="AB505" i="6"/>
  <c r="AA505" i="6"/>
  <c r="Z505" i="6"/>
  <c r="X505" i="6"/>
  <c r="W505" i="6"/>
  <c r="V505" i="6"/>
  <c r="U505" i="6"/>
  <c r="T505" i="6"/>
  <c r="S505" i="6"/>
  <c r="R505" i="6"/>
  <c r="Q505" i="6"/>
  <c r="P505" i="6"/>
  <c r="O505" i="6"/>
  <c r="N505" i="6"/>
  <c r="M505" i="6"/>
  <c r="AB504" i="6"/>
  <c r="AA504" i="6"/>
  <c r="Z504" i="6"/>
  <c r="AC504" i="6" s="1"/>
  <c r="X504" i="6"/>
  <c r="W504" i="6"/>
  <c r="V504" i="6"/>
  <c r="U504" i="6"/>
  <c r="T504" i="6"/>
  <c r="S504" i="6"/>
  <c r="R504" i="6"/>
  <c r="Q504" i="6"/>
  <c r="P504" i="6"/>
  <c r="O504" i="6"/>
  <c r="Y504" i="6" s="1"/>
  <c r="AD504" i="6" s="1"/>
  <c r="AE504" i="6" s="1"/>
  <c r="N504" i="6"/>
  <c r="M504" i="6"/>
  <c r="AC503" i="6"/>
  <c r="AB503" i="6"/>
  <c r="AA503" i="6"/>
  <c r="Z503" i="6"/>
  <c r="X503" i="6"/>
  <c r="W503" i="6"/>
  <c r="V503" i="6"/>
  <c r="U503" i="6"/>
  <c r="T503" i="6"/>
  <c r="S503" i="6"/>
  <c r="R503" i="6"/>
  <c r="Q503" i="6"/>
  <c r="P503" i="6"/>
  <c r="O503" i="6"/>
  <c r="Y503" i="6" s="1"/>
  <c r="AD503" i="6" s="1"/>
  <c r="AE503" i="6" s="1"/>
  <c r="N503" i="6"/>
  <c r="M503" i="6"/>
  <c r="AC502" i="6"/>
  <c r="AB502" i="6"/>
  <c r="AA502" i="6"/>
  <c r="Z502" i="6"/>
  <c r="X502" i="6"/>
  <c r="W502" i="6"/>
  <c r="V502" i="6"/>
  <c r="U502" i="6"/>
  <c r="T502" i="6"/>
  <c r="S502" i="6"/>
  <c r="R502" i="6"/>
  <c r="Q502" i="6"/>
  <c r="P502" i="6"/>
  <c r="O502" i="6"/>
  <c r="N502" i="6"/>
  <c r="M502" i="6"/>
  <c r="AB501" i="6"/>
  <c r="AA501" i="6"/>
  <c r="Z501" i="6"/>
  <c r="AC501" i="6" s="1"/>
  <c r="X501" i="6"/>
  <c r="W501" i="6"/>
  <c r="V501" i="6"/>
  <c r="U501" i="6"/>
  <c r="T501" i="6"/>
  <c r="S501" i="6"/>
  <c r="R501" i="6"/>
  <c r="Q501" i="6"/>
  <c r="P501" i="6"/>
  <c r="O501" i="6"/>
  <c r="N501" i="6"/>
  <c r="M501" i="6"/>
  <c r="AB500" i="6"/>
  <c r="AA500" i="6"/>
  <c r="Z500" i="6"/>
  <c r="AC500" i="6" s="1"/>
  <c r="X500" i="6"/>
  <c r="W500" i="6"/>
  <c r="V500" i="6"/>
  <c r="U500" i="6"/>
  <c r="T500" i="6"/>
  <c r="S500" i="6"/>
  <c r="R500" i="6"/>
  <c r="Q500" i="6"/>
  <c r="P500" i="6"/>
  <c r="O500" i="6"/>
  <c r="N500" i="6"/>
  <c r="M500" i="6"/>
  <c r="AC499" i="6"/>
  <c r="AB499" i="6"/>
  <c r="AA499" i="6"/>
  <c r="Z499" i="6"/>
  <c r="X499" i="6"/>
  <c r="W499" i="6"/>
  <c r="V499" i="6"/>
  <c r="U499" i="6"/>
  <c r="T499" i="6"/>
  <c r="S499" i="6"/>
  <c r="R499" i="6"/>
  <c r="Q499" i="6"/>
  <c r="P499" i="6"/>
  <c r="O499" i="6"/>
  <c r="N499" i="6"/>
  <c r="M499" i="6"/>
  <c r="AC498" i="6"/>
  <c r="AB498" i="6"/>
  <c r="AA498" i="6"/>
  <c r="Z498" i="6"/>
  <c r="X498" i="6"/>
  <c r="W498" i="6"/>
  <c r="V498" i="6"/>
  <c r="U498" i="6"/>
  <c r="T498" i="6"/>
  <c r="S498" i="6"/>
  <c r="R498" i="6"/>
  <c r="Q498" i="6"/>
  <c r="P498" i="6"/>
  <c r="O498" i="6"/>
  <c r="Y498" i="6" s="1"/>
  <c r="AD498" i="6" s="1"/>
  <c r="AE498" i="6" s="1"/>
  <c r="N498" i="6"/>
  <c r="M498" i="6"/>
  <c r="AB497" i="6"/>
  <c r="AA497" i="6"/>
  <c r="Z497" i="6"/>
  <c r="AC497" i="6" s="1"/>
  <c r="X497" i="6"/>
  <c r="W497" i="6"/>
  <c r="V497" i="6"/>
  <c r="U497" i="6"/>
  <c r="T497" i="6"/>
  <c r="S497" i="6"/>
  <c r="R497" i="6"/>
  <c r="Q497" i="6"/>
  <c r="P497" i="6"/>
  <c r="O497" i="6"/>
  <c r="Y497" i="6" s="1"/>
  <c r="AD497" i="6" s="1"/>
  <c r="AE497" i="6" s="1"/>
  <c r="N497" i="6"/>
  <c r="M497" i="6"/>
  <c r="AB496" i="6"/>
  <c r="AA496" i="6"/>
  <c r="Z496" i="6"/>
  <c r="AC496" i="6" s="1"/>
  <c r="X496" i="6"/>
  <c r="W496" i="6"/>
  <c r="V496" i="6"/>
  <c r="U496" i="6"/>
  <c r="T496" i="6"/>
  <c r="S496" i="6"/>
  <c r="R496" i="6"/>
  <c r="Q496" i="6"/>
  <c r="P496" i="6"/>
  <c r="O496" i="6"/>
  <c r="N496" i="6"/>
  <c r="M496" i="6"/>
  <c r="AC495" i="6"/>
  <c r="AB495" i="6"/>
  <c r="AA495" i="6"/>
  <c r="Z495" i="6"/>
  <c r="X495" i="6"/>
  <c r="W495" i="6"/>
  <c r="V495" i="6"/>
  <c r="U495" i="6"/>
  <c r="T495" i="6"/>
  <c r="S495" i="6"/>
  <c r="R495" i="6"/>
  <c r="Q495" i="6"/>
  <c r="P495" i="6"/>
  <c r="O495" i="6"/>
  <c r="N495" i="6"/>
  <c r="M495" i="6"/>
  <c r="AC494" i="6"/>
  <c r="AB494" i="6"/>
  <c r="AA494" i="6"/>
  <c r="Z494" i="6"/>
  <c r="X494" i="6"/>
  <c r="W494" i="6"/>
  <c r="V494" i="6"/>
  <c r="U494" i="6"/>
  <c r="T494" i="6"/>
  <c r="S494" i="6"/>
  <c r="R494" i="6"/>
  <c r="Q494" i="6"/>
  <c r="P494" i="6"/>
  <c r="O494" i="6"/>
  <c r="Y494" i="6" s="1"/>
  <c r="AD494" i="6" s="1"/>
  <c r="AE494" i="6" s="1"/>
  <c r="N494" i="6"/>
  <c r="M494" i="6"/>
  <c r="AC493" i="6"/>
  <c r="AB493" i="6"/>
  <c r="AA493" i="6"/>
  <c r="Z493" i="6"/>
  <c r="X493" i="6"/>
  <c r="W493" i="6"/>
  <c r="V493" i="6"/>
  <c r="U493" i="6"/>
  <c r="T493" i="6"/>
  <c r="S493" i="6"/>
  <c r="R493" i="6"/>
  <c r="Q493" i="6"/>
  <c r="P493" i="6"/>
  <c r="O493" i="6"/>
  <c r="N493" i="6"/>
  <c r="M493" i="6"/>
  <c r="AB492" i="6"/>
  <c r="AA492" i="6"/>
  <c r="Z492" i="6"/>
  <c r="AC492" i="6" s="1"/>
  <c r="X492" i="6"/>
  <c r="W492" i="6"/>
  <c r="V492" i="6"/>
  <c r="U492" i="6"/>
  <c r="T492" i="6"/>
  <c r="S492" i="6"/>
  <c r="R492" i="6"/>
  <c r="Q492" i="6"/>
  <c r="P492" i="6"/>
  <c r="O492" i="6"/>
  <c r="N492" i="6"/>
  <c r="M492" i="6"/>
  <c r="AC491" i="6"/>
  <c r="AB491" i="6"/>
  <c r="AA491" i="6"/>
  <c r="Z491" i="6"/>
  <c r="X491" i="6"/>
  <c r="W491" i="6"/>
  <c r="V491" i="6"/>
  <c r="U491" i="6"/>
  <c r="T491" i="6"/>
  <c r="S491" i="6"/>
  <c r="R491" i="6"/>
  <c r="Q491" i="6"/>
  <c r="P491" i="6"/>
  <c r="O491" i="6"/>
  <c r="Y491" i="6" s="1"/>
  <c r="AD491" i="6" s="1"/>
  <c r="AE491" i="6" s="1"/>
  <c r="N491" i="6"/>
  <c r="M491" i="6"/>
  <c r="AB490" i="6"/>
  <c r="AA490" i="6"/>
  <c r="Z490" i="6"/>
  <c r="AC490" i="6" s="1"/>
  <c r="X490" i="6"/>
  <c r="W490" i="6"/>
  <c r="V490" i="6"/>
  <c r="U490" i="6"/>
  <c r="T490" i="6"/>
  <c r="S490" i="6"/>
  <c r="R490" i="6"/>
  <c r="Q490" i="6"/>
  <c r="P490" i="6"/>
  <c r="O490" i="6"/>
  <c r="N490" i="6"/>
  <c r="M490" i="6"/>
  <c r="AB489" i="6"/>
  <c r="AA489" i="6"/>
  <c r="Z489" i="6"/>
  <c r="AC489" i="6" s="1"/>
  <c r="X489" i="6"/>
  <c r="W489" i="6"/>
  <c r="V489" i="6"/>
  <c r="U489" i="6"/>
  <c r="T489" i="6"/>
  <c r="S489" i="6"/>
  <c r="R489" i="6"/>
  <c r="Q489" i="6"/>
  <c r="P489" i="6"/>
  <c r="O489" i="6"/>
  <c r="N489" i="6"/>
  <c r="M489" i="6"/>
  <c r="AC488" i="6"/>
  <c r="AB488" i="6"/>
  <c r="AA488" i="6"/>
  <c r="Z488" i="6"/>
  <c r="X488" i="6"/>
  <c r="W488" i="6"/>
  <c r="V488" i="6"/>
  <c r="U488" i="6"/>
  <c r="T488" i="6"/>
  <c r="S488" i="6"/>
  <c r="R488" i="6"/>
  <c r="Q488" i="6"/>
  <c r="P488" i="6"/>
  <c r="O488" i="6"/>
  <c r="N488" i="6"/>
  <c r="M488" i="6"/>
  <c r="AB487" i="6"/>
  <c r="AA487" i="6"/>
  <c r="Z487" i="6"/>
  <c r="AC487" i="6" s="1"/>
  <c r="X487" i="6"/>
  <c r="W487" i="6"/>
  <c r="V487" i="6"/>
  <c r="U487" i="6"/>
  <c r="T487" i="6"/>
  <c r="S487" i="6"/>
  <c r="R487" i="6"/>
  <c r="Q487" i="6"/>
  <c r="P487" i="6"/>
  <c r="O487" i="6"/>
  <c r="N487" i="6"/>
  <c r="M487" i="6"/>
  <c r="AB486" i="6"/>
  <c r="AA486" i="6"/>
  <c r="Z486" i="6"/>
  <c r="AC486" i="6" s="1"/>
  <c r="X486" i="6"/>
  <c r="W486" i="6"/>
  <c r="V486" i="6"/>
  <c r="U486" i="6"/>
  <c r="T486" i="6"/>
  <c r="S486" i="6"/>
  <c r="R486" i="6"/>
  <c r="Q486" i="6"/>
  <c r="P486" i="6"/>
  <c r="O486" i="6"/>
  <c r="Y486" i="6" s="1"/>
  <c r="AD486" i="6" s="1"/>
  <c r="AE486" i="6" s="1"/>
  <c r="N486" i="6"/>
  <c r="M486" i="6"/>
  <c r="AB485" i="6"/>
  <c r="AA485" i="6"/>
  <c r="Z485" i="6"/>
  <c r="AC485" i="6" s="1"/>
  <c r="X485" i="6"/>
  <c r="W485" i="6"/>
  <c r="V485" i="6"/>
  <c r="U485" i="6"/>
  <c r="T485" i="6"/>
  <c r="S485" i="6"/>
  <c r="R485" i="6"/>
  <c r="Q485" i="6"/>
  <c r="P485" i="6"/>
  <c r="O485" i="6"/>
  <c r="Y485" i="6" s="1"/>
  <c r="AD485" i="6" s="1"/>
  <c r="AE485" i="6" s="1"/>
  <c r="N485" i="6"/>
  <c r="M485" i="6"/>
  <c r="AC484" i="6"/>
  <c r="AB484" i="6"/>
  <c r="AA484" i="6"/>
  <c r="Z484" i="6"/>
  <c r="X484" i="6"/>
  <c r="W484" i="6"/>
  <c r="V484" i="6"/>
  <c r="U484" i="6"/>
  <c r="T484" i="6"/>
  <c r="S484" i="6"/>
  <c r="R484" i="6"/>
  <c r="Q484" i="6"/>
  <c r="P484" i="6"/>
  <c r="O484" i="6"/>
  <c r="N484" i="6"/>
  <c r="M484" i="6"/>
  <c r="AC483" i="6"/>
  <c r="AB483" i="6"/>
  <c r="AA483" i="6"/>
  <c r="Z483" i="6"/>
  <c r="X483" i="6"/>
  <c r="W483" i="6"/>
  <c r="V483" i="6"/>
  <c r="U483" i="6"/>
  <c r="T483" i="6"/>
  <c r="S483" i="6"/>
  <c r="R483" i="6"/>
  <c r="Q483" i="6"/>
  <c r="P483" i="6"/>
  <c r="O483" i="6"/>
  <c r="N483" i="6"/>
  <c r="M483" i="6"/>
  <c r="AE482" i="6"/>
  <c r="AB482" i="6"/>
  <c r="AA482" i="6"/>
  <c r="Z482" i="6"/>
  <c r="AC482" i="6" s="1"/>
  <c r="X482" i="6"/>
  <c r="W482" i="6"/>
  <c r="V482" i="6"/>
  <c r="U482" i="6"/>
  <c r="T482" i="6"/>
  <c r="S482" i="6"/>
  <c r="R482" i="6"/>
  <c r="Q482" i="6"/>
  <c r="P482" i="6"/>
  <c r="O482" i="6"/>
  <c r="Y482" i="6" s="1"/>
  <c r="AD482" i="6" s="1"/>
  <c r="N482" i="6"/>
  <c r="M482" i="6"/>
  <c r="AC481" i="6"/>
  <c r="AB481" i="6"/>
  <c r="AA481" i="6"/>
  <c r="Z481" i="6"/>
  <c r="X481" i="6"/>
  <c r="W481" i="6"/>
  <c r="V481" i="6"/>
  <c r="U481" i="6"/>
  <c r="T481" i="6"/>
  <c r="S481" i="6"/>
  <c r="R481" i="6"/>
  <c r="Q481" i="6"/>
  <c r="P481" i="6"/>
  <c r="O481" i="6"/>
  <c r="N481" i="6"/>
  <c r="M481" i="6"/>
  <c r="AB480" i="6"/>
  <c r="AA480" i="6"/>
  <c r="Z480" i="6"/>
  <c r="AC480" i="6" s="1"/>
  <c r="X480" i="6"/>
  <c r="W480" i="6"/>
  <c r="V480" i="6"/>
  <c r="U480" i="6"/>
  <c r="T480" i="6"/>
  <c r="S480" i="6"/>
  <c r="R480" i="6"/>
  <c r="Q480" i="6"/>
  <c r="P480" i="6"/>
  <c r="O480" i="6"/>
  <c r="Y480" i="6" s="1"/>
  <c r="AD480" i="6" s="1"/>
  <c r="AE480" i="6" s="1"/>
  <c r="N480" i="6"/>
  <c r="M480" i="6"/>
  <c r="AB479" i="6"/>
  <c r="AA479" i="6"/>
  <c r="Z479" i="6"/>
  <c r="AC479" i="6" s="1"/>
  <c r="X479" i="6"/>
  <c r="W479" i="6"/>
  <c r="V479" i="6"/>
  <c r="U479" i="6"/>
  <c r="T479" i="6"/>
  <c r="S479" i="6"/>
  <c r="R479" i="6"/>
  <c r="Q479" i="6"/>
  <c r="P479" i="6"/>
  <c r="O479" i="6"/>
  <c r="Y479" i="6" s="1"/>
  <c r="AD479" i="6" s="1"/>
  <c r="AE479" i="6" s="1"/>
  <c r="N479" i="6"/>
  <c r="M479" i="6"/>
  <c r="AB478" i="6"/>
  <c r="AA478" i="6"/>
  <c r="Z478" i="6"/>
  <c r="AC478" i="6" s="1"/>
  <c r="X478" i="6"/>
  <c r="W478" i="6"/>
  <c r="V478" i="6"/>
  <c r="U478" i="6"/>
  <c r="T478" i="6"/>
  <c r="S478" i="6"/>
  <c r="R478" i="6"/>
  <c r="Q478" i="6"/>
  <c r="P478" i="6"/>
  <c r="O478" i="6"/>
  <c r="N478" i="6"/>
  <c r="M478" i="6"/>
  <c r="AC477" i="6"/>
  <c r="AB477" i="6"/>
  <c r="AA477" i="6"/>
  <c r="Z477" i="6"/>
  <c r="X477" i="6"/>
  <c r="W477" i="6"/>
  <c r="V477" i="6"/>
  <c r="U477" i="6"/>
  <c r="T477" i="6"/>
  <c r="S477" i="6"/>
  <c r="R477" i="6"/>
  <c r="Q477" i="6"/>
  <c r="P477" i="6"/>
  <c r="O477" i="6"/>
  <c r="N477" i="6"/>
  <c r="M477" i="6"/>
  <c r="AB476" i="6"/>
  <c r="AA476" i="6"/>
  <c r="Z476" i="6"/>
  <c r="AC476" i="6" s="1"/>
  <c r="X476" i="6"/>
  <c r="W476" i="6"/>
  <c r="V476" i="6"/>
  <c r="U476" i="6"/>
  <c r="T476" i="6"/>
  <c r="S476" i="6"/>
  <c r="R476" i="6"/>
  <c r="Q476" i="6"/>
  <c r="P476" i="6"/>
  <c r="O476" i="6"/>
  <c r="Y476" i="6" s="1"/>
  <c r="AD476" i="6" s="1"/>
  <c r="AE476" i="6" s="1"/>
  <c r="N476" i="6"/>
  <c r="M476" i="6"/>
  <c r="AB475" i="6"/>
  <c r="AA475" i="6"/>
  <c r="Z475" i="6"/>
  <c r="AC475" i="6" s="1"/>
  <c r="X475" i="6"/>
  <c r="W475" i="6"/>
  <c r="V475" i="6"/>
  <c r="U475" i="6"/>
  <c r="T475" i="6"/>
  <c r="S475" i="6"/>
  <c r="R475" i="6"/>
  <c r="Q475" i="6"/>
  <c r="P475" i="6"/>
  <c r="O475" i="6"/>
  <c r="N475" i="6"/>
  <c r="M475" i="6"/>
  <c r="AB474" i="6"/>
  <c r="AA474" i="6"/>
  <c r="Z474" i="6"/>
  <c r="AC474" i="6" s="1"/>
  <c r="X474" i="6"/>
  <c r="W474" i="6"/>
  <c r="V474" i="6"/>
  <c r="U474" i="6"/>
  <c r="T474" i="6"/>
  <c r="S474" i="6"/>
  <c r="R474" i="6"/>
  <c r="Q474" i="6"/>
  <c r="P474" i="6"/>
  <c r="O474" i="6"/>
  <c r="Y474" i="6" s="1"/>
  <c r="AD474" i="6" s="1"/>
  <c r="AE474" i="6" s="1"/>
  <c r="N474" i="6"/>
  <c r="M474" i="6"/>
  <c r="AC473" i="6"/>
  <c r="AB473" i="6"/>
  <c r="AA473" i="6"/>
  <c r="Z473" i="6"/>
  <c r="X473" i="6"/>
  <c r="W473" i="6"/>
  <c r="V473" i="6"/>
  <c r="U473" i="6"/>
  <c r="T473" i="6"/>
  <c r="S473" i="6"/>
  <c r="R473" i="6"/>
  <c r="Q473" i="6"/>
  <c r="P473" i="6"/>
  <c r="O473" i="6"/>
  <c r="Y473" i="6" s="1"/>
  <c r="AD473" i="6" s="1"/>
  <c r="AE473" i="6" s="1"/>
  <c r="N473" i="6"/>
  <c r="M473" i="6"/>
  <c r="AB472" i="6"/>
  <c r="AA472" i="6"/>
  <c r="Z472" i="6"/>
  <c r="AC472" i="6" s="1"/>
  <c r="X472" i="6"/>
  <c r="W472" i="6"/>
  <c r="V472" i="6"/>
  <c r="U472" i="6"/>
  <c r="T472" i="6"/>
  <c r="S472" i="6"/>
  <c r="R472" i="6"/>
  <c r="Q472" i="6"/>
  <c r="P472" i="6"/>
  <c r="O472" i="6"/>
  <c r="N472" i="6"/>
  <c r="M472" i="6"/>
  <c r="AE471" i="6"/>
  <c r="AB471" i="6"/>
  <c r="AA471" i="6"/>
  <c r="Z471" i="6"/>
  <c r="AC471" i="6" s="1"/>
  <c r="X471" i="6"/>
  <c r="W471" i="6"/>
  <c r="V471" i="6"/>
  <c r="U471" i="6"/>
  <c r="T471" i="6"/>
  <c r="S471" i="6"/>
  <c r="R471" i="6"/>
  <c r="Q471" i="6"/>
  <c r="P471" i="6"/>
  <c r="O471" i="6"/>
  <c r="Y471" i="6" s="1"/>
  <c r="AD471" i="6" s="1"/>
  <c r="N471" i="6"/>
  <c r="M471" i="6"/>
  <c r="AC470" i="6"/>
  <c r="AB470" i="6"/>
  <c r="AA470" i="6"/>
  <c r="Z470" i="6"/>
  <c r="X470" i="6"/>
  <c r="W470" i="6"/>
  <c r="V470" i="6"/>
  <c r="U470" i="6"/>
  <c r="T470" i="6"/>
  <c r="S470" i="6"/>
  <c r="R470" i="6"/>
  <c r="Q470" i="6"/>
  <c r="P470" i="6"/>
  <c r="O470" i="6"/>
  <c r="Y470" i="6" s="1"/>
  <c r="AD470" i="6" s="1"/>
  <c r="AE470" i="6" s="1"/>
  <c r="N470" i="6"/>
  <c r="M470" i="6"/>
  <c r="AC469" i="6"/>
  <c r="AB469" i="6"/>
  <c r="AA469" i="6"/>
  <c r="Z469" i="6"/>
  <c r="X469" i="6"/>
  <c r="W469" i="6"/>
  <c r="V469" i="6"/>
  <c r="U469" i="6"/>
  <c r="T469" i="6"/>
  <c r="S469" i="6"/>
  <c r="R469" i="6"/>
  <c r="Q469" i="6"/>
  <c r="P469" i="6"/>
  <c r="O469" i="6"/>
  <c r="N469" i="6"/>
  <c r="M469" i="6"/>
  <c r="AB468" i="6"/>
  <c r="AA468" i="6"/>
  <c r="Z468" i="6"/>
  <c r="AC468" i="6" s="1"/>
  <c r="X468" i="6"/>
  <c r="W468" i="6"/>
  <c r="V468" i="6"/>
  <c r="U468" i="6"/>
  <c r="T468" i="6"/>
  <c r="S468" i="6"/>
  <c r="R468" i="6"/>
  <c r="Q468" i="6"/>
  <c r="P468" i="6"/>
  <c r="O468" i="6"/>
  <c r="Y468" i="6" s="1"/>
  <c r="AD468" i="6" s="1"/>
  <c r="AE468" i="6" s="1"/>
  <c r="N468" i="6"/>
  <c r="M468" i="6"/>
  <c r="AB467" i="6"/>
  <c r="AA467" i="6"/>
  <c r="Z467" i="6"/>
  <c r="AC467" i="6" s="1"/>
  <c r="X467" i="6"/>
  <c r="W467" i="6"/>
  <c r="V467" i="6"/>
  <c r="U467" i="6"/>
  <c r="T467" i="6"/>
  <c r="S467" i="6"/>
  <c r="R467" i="6"/>
  <c r="Q467" i="6"/>
  <c r="P467" i="6"/>
  <c r="O467" i="6"/>
  <c r="Y467" i="6" s="1"/>
  <c r="AD467" i="6" s="1"/>
  <c r="AE467" i="6" s="1"/>
  <c r="N467" i="6"/>
  <c r="M467" i="6"/>
  <c r="AB466" i="6"/>
  <c r="AA466" i="6"/>
  <c r="Z466" i="6"/>
  <c r="AC466" i="6" s="1"/>
  <c r="X466" i="6"/>
  <c r="W466" i="6"/>
  <c r="V466" i="6"/>
  <c r="U466" i="6"/>
  <c r="T466" i="6"/>
  <c r="S466" i="6"/>
  <c r="R466" i="6"/>
  <c r="Q466" i="6"/>
  <c r="P466" i="6"/>
  <c r="O466" i="6"/>
  <c r="N466" i="6"/>
  <c r="M466" i="6"/>
  <c r="AB465" i="6"/>
  <c r="AA465" i="6"/>
  <c r="Z465" i="6"/>
  <c r="AC465" i="6" s="1"/>
  <c r="X465" i="6"/>
  <c r="W465" i="6"/>
  <c r="V465" i="6"/>
  <c r="U465" i="6"/>
  <c r="T465" i="6"/>
  <c r="S465" i="6"/>
  <c r="R465" i="6"/>
  <c r="Q465" i="6"/>
  <c r="P465" i="6"/>
  <c r="O465" i="6"/>
  <c r="Y465" i="6" s="1"/>
  <c r="AD465" i="6" s="1"/>
  <c r="AE465" i="6" s="1"/>
  <c r="N465" i="6"/>
  <c r="M465" i="6"/>
  <c r="AC464" i="6"/>
  <c r="AB464" i="6"/>
  <c r="AA464" i="6"/>
  <c r="Z464" i="6"/>
  <c r="X464" i="6"/>
  <c r="W464" i="6"/>
  <c r="V464" i="6"/>
  <c r="U464" i="6"/>
  <c r="T464" i="6"/>
  <c r="S464" i="6"/>
  <c r="R464" i="6"/>
  <c r="Q464" i="6"/>
  <c r="P464" i="6"/>
  <c r="O464" i="6"/>
  <c r="N464" i="6"/>
  <c r="M464" i="6"/>
  <c r="AC463" i="6"/>
  <c r="AB463" i="6"/>
  <c r="AA463" i="6"/>
  <c r="Z463" i="6"/>
  <c r="X463" i="6"/>
  <c r="W463" i="6"/>
  <c r="V463" i="6"/>
  <c r="U463" i="6"/>
  <c r="T463" i="6"/>
  <c r="S463" i="6"/>
  <c r="R463" i="6"/>
  <c r="Q463" i="6"/>
  <c r="P463" i="6"/>
  <c r="O463" i="6"/>
  <c r="Y463" i="6" s="1"/>
  <c r="AD463" i="6" s="1"/>
  <c r="AE463" i="6" s="1"/>
  <c r="N463" i="6"/>
  <c r="M463" i="6"/>
  <c r="AC462" i="6"/>
  <c r="AB462" i="6"/>
  <c r="AA462" i="6"/>
  <c r="Z462" i="6"/>
  <c r="X462" i="6"/>
  <c r="W462" i="6"/>
  <c r="V462" i="6"/>
  <c r="U462" i="6"/>
  <c r="T462" i="6"/>
  <c r="S462" i="6"/>
  <c r="R462" i="6"/>
  <c r="Q462" i="6"/>
  <c r="P462" i="6"/>
  <c r="O462" i="6"/>
  <c r="N462" i="6"/>
  <c r="M462" i="6"/>
  <c r="AB461" i="6"/>
  <c r="AA461" i="6"/>
  <c r="Z461" i="6"/>
  <c r="AC461" i="6" s="1"/>
  <c r="X461" i="6"/>
  <c r="W461" i="6"/>
  <c r="V461" i="6"/>
  <c r="U461" i="6"/>
  <c r="T461" i="6"/>
  <c r="S461" i="6"/>
  <c r="R461" i="6"/>
  <c r="Q461" i="6"/>
  <c r="P461" i="6"/>
  <c r="O461" i="6"/>
  <c r="Y461" i="6" s="1"/>
  <c r="AD461" i="6" s="1"/>
  <c r="AE461" i="6" s="1"/>
  <c r="N461" i="6"/>
  <c r="M461" i="6"/>
  <c r="AC460" i="6"/>
  <c r="AB460" i="6"/>
  <c r="AA460" i="6"/>
  <c r="Z460" i="6"/>
  <c r="X460" i="6"/>
  <c r="W460" i="6"/>
  <c r="V460" i="6"/>
  <c r="U460" i="6"/>
  <c r="T460" i="6"/>
  <c r="S460" i="6"/>
  <c r="R460" i="6"/>
  <c r="Q460" i="6"/>
  <c r="P460" i="6"/>
  <c r="O460" i="6"/>
  <c r="Y460" i="6" s="1"/>
  <c r="AD460" i="6" s="1"/>
  <c r="AE460" i="6" s="1"/>
  <c r="N460" i="6"/>
  <c r="M460" i="6"/>
  <c r="AB459" i="6"/>
  <c r="AA459" i="6"/>
  <c r="Z459" i="6"/>
  <c r="AC459" i="6" s="1"/>
  <c r="X459" i="6"/>
  <c r="W459" i="6"/>
  <c r="V459" i="6"/>
  <c r="U459" i="6"/>
  <c r="T459" i="6"/>
  <c r="S459" i="6"/>
  <c r="R459" i="6"/>
  <c r="Q459" i="6"/>
  <c r="P459" i="6"/>
  <c r="O459" i="6"/>
  <c r="N459" i="6"/>
  <c r="M459" i="6"/>
  <c r="AC458" i="6"/>
  <c r="AB458" i="6"/>
  <c r="AA458" i="6"/>
  <c r="Z458" i="6"/>
  <c r="X458" i="6"/>
  <c r="W458" i="6"/>
  <c r="V458" i="6"/>
  <c r="U458" i="6"/>
  <c r="T458" i="6"/>
  <c r="S458" i="6"/>
  <c r="R458" i="6"/>
  <c r="Q458" i="6"/>
  <c r="P458" i="6"/>
  <c r="O458" i="6"/>
  <c r="Y458" i="6" s="1"/>
  <c r="AD458" i="6" s="1"/>
  <c r="AE458" i="6" s="1"/>
  <c r="N458" i="6"/>
  <c r="M458" i="6"/>
  <c r="AC457" i="6"/>
  <c r="AB457" i="6"/>
  <c r="AA457" i="6"/>
  <c r="Z457" i="6"/>
  <c r="X457" i="6"/>
  <c r="W457" i="6"/>
  <c r="V457" i="6"/>
  <c r="U457" i="6"/>
  <c r="T457" i="6"/>
  <c r="S457" i="6"/>
  <c r="R457" i="6"/>
  <c r="Q457" i="6"/>
  <c r="P457" i="6"/>
  <c r="O457" i="6"/>
  <c r="N457" i="6"/>
  <c r="M457" i="6"/>
  <c r="AB456" i="6"/>
  <c r="AA456" i="6"/>
  <c r="Z456" i="6"/>
  <c r="AC456" i="6" s="1"/>
  <c r="X456" i="6"/>
  <c r="W456" i="6"/>
  <c r="V456" i="6"/>
  <c r="U456" i="6"/>
  <c r="T456" i="6"/>
  <c r="S456" i="6"/>
  <c r="R456" i="6"/>
  <c r="Q456" i="6"/>
  <c r="P456" i="6"/>
  <c r="O456" i="6"/>
  <c r="Y456" i="6" s="1"/>
  <c r="AD456" i="6" s="1"/>
  <c r="AE456" i="6" s="1"/>
  <c r="N456" i="6"/>
  <c r="M456" i="6"/>
  <c r="AB455" i="6"/>
  <c r="AA455" i="6"/>
  <c r="Z455" i="6"/>
  <c r="AC455" i="6" s="1"/>
  <c r="X455" i="6"/>
  <c r="W455" i="6"/>
  <c r="V455" i="6"/>
  <c r="U455" i="6"/>
  <c r="T455" i="6"/>
  <c r="S455" i="6"/>
  <c r="R455" i="6"/>
  <c r="Q455" i="6"/>
  <c r="P455" i="6"/>
  <c r="O455" i="6"/>
  <c r="N455" i="6"/>
  <c r="M455" i="6"/>
  <c r="AB454" i="6"/>
  <c r="AA454" i="6"/>
  <c r="Z454" i="6"/>
  <c r="AC454" i="6" s="1"/>
  <c r="X454" i="6"/>
  <c r="W454" i="6"/>
  <c r="V454" i="6"/>
  <c r="U454" i="6"/>
  <c r="T454" i="6"/>
  <c r="S454" i="6"/>
  <c r="R454" i="6"/>
  <c r="Q454" i="6"/>
  <c r="P454" i="6"/>
  <c r="O454" i="6"/>
  <c r="N454" i="6"/>
  <c r="M454" i="6"/>
  <c r="AC453" i="6"/>
  <c r="AB453" i="6"/>
  <c r="AA453" i="6"/>
  <c r="Z453" i="6"/>
  <c r="X453" i="6"/>
  <c r="W453" i="6"/>
  <c r="V453" i="6"/>
  <c r="U453" i="6"/>
  <c r="T453" i="6"/>
  <c r="S453" i="6"/>
  <c r="R453" i="6"/>
  <c r="Q453" i="6"/>
  <c r="P453" i="6"/>
  <c r="O453" i="6"/>
  <c r="N453" i="6"/>
  <c r="M453" i="6"/>
  <c r="AB452" i="6"/>
  <c r="AA452" i="6"/>
  <c r="Z452" i="6"/>
  <c r="AC452" i="6" s="1"/>
  <c r="X452" i="6"/>
  <c r="W452" i="6"/>
  <c r="V452" i="6"/>
  <c r="U452" i="6"/>
  <c r="T452" i="6"/>
  <c r="S452" i="6"/>
  <c r="R452" i="6"/>
  <c r="Q452" i="6"/>
  <c r="P452" i="6"/>
  <c r="O452" i="6"/>
  <c r="Y452" i="6" s="1"/>
  <c r="AD452" i="6" s="1"/>
  <c r="AE452" i="6" s="1"/>
  <c r="N452" i="6"/>
  <c r="M452" i="6"/>
  <c r="AC451" i="6"/>
  <c r="AB451" i="6"/>
  <c r="AA451" i="6"/>
  <c r="Z451" i="6"/>
  <c r="X451" i="6"/>
  <c r="W451" i="6"/>
  <c r="V451" i="6"/>
  <c r="U451" i="6"/>
  <c r="T451" i="6"/>
  <c r="S451" i="6"/>
  <c r="R451" i="6"/>
  <c r="Q451" i="6"/>
  <c r="P451" i="6"/>
  <c r="O451" i="6"/>
  <c r="Y451" i="6" s="1"/>
  <c r="AD451" i="6" s="1"/>
  <c r="AE451" i="6" s="1"/>
  <c r="N451" i="6"/>
  <c r="M451" i="6"/>
  <c r="AB450" i="6"/>
  <c r="AA450" i="6"/>
  <c r="Z450" i="6"/>
  <c r="AC450" i="6" s="1"/>
  <c r="X450" i="6"/>
  <c r="W450" i="6"/>
  <c r="V450" i="6"/>
  <c r="U450" i="6"/>
  <c r="T450" i="6"/>
  <c r="S450" i="6"/>
  <c r="R450" i="6"/>
  <c r="Q450" i="6"/>
  <c r="P450" i="6"/>
  <c r="O450" i="6"/>
  <c r="N450" i="6"/>
  <c r="M450" i="6"/>
  <c r="AB449" i="6"/>
  <c r="AA449" i="6"/>
  <c r="Z449" i="6"/>
  <c r="AC449" i="6" s="1"/>
  <c r="X449" i="6"/>
  <c r="W449" i="6"/>
  <c r="V449" i="6"/>
  <c r="U449" i="6"/>
  <c r="T449" i="6"/>
  <c r="S449" i="6"/>
  <c r="R449" i="6"/>
  <c r="Q449" i="6"/>
  <c r="P449" i="6"/>
  <c r="O449" i="6"/>
  <c r="Y449" i="6" s="1"/>
  <c r="AD449" i="6" s="1"/>
  <c r="AE449" i="6" s="1"/>
  <c r="N449" i="6"/>
  <c r="M449" i="6"/>
  <c r="AC448" i="6"/>
  <c r="AB448" i="6"/>
  <c r="AA448" i="6"/>
  <c r="Z448" i="6"/>
  <c r="X448" i="6"/>
  <c r="W448" i="6"/>
  <c r="V448" i="6"/>
  <c r="U448" i="6"/>
  <c r="T448" i="6"/>
  <c r="S448" i="6"/>
  <c r="R448" i="6"/>
  <c r="Q448" i="6"/>
  <c r="P448" i="6"/>
  <c r="O448" i="6"/>
  <c r="N448" i="6"/>
  <c r="M448" i="6"/>
  <c r="AB447" i="6"/>
  <c r="AA447" i="6"/>
  <c r="Z447" i="6"/>
  <c r="AC447" i="6" s="1"/>
  <c r="X447" i="6"/>
  <c r="W447" i="6"/>
  <c r="V447" i="6"/>
  <c r="U447" i="6"/>
  <c r="T447" i="6"/>
  <c r="S447" i="6"/>
  <c r="R447" i="6"/>
  <c r="Q447" i="6"/>
  <c r="P447" i="6"/>
  <c r="O447" i="6"/>
  <c r="Y447" i="6" s="1"/>
  <c r="AD447" i="6" s="1"/>
  <c r="AE447" i="6" s="1"/>
  <c r="N447" i="6"/>
  <c r="M447" i="6"/>
  <c r="AB446" i="6"/>
  <c r="AA446" i="6"/>
  <c r="Z446" i="6"/>
  <c r="AC446" i="6" s="1"/>
  <c r="X446" i="6"/>
  <c r="W446" i="6"/>
  <c r="V446" i="6"/>
  <c r="U446" i="6"/>
  <c r="T446" i="6"/>
  <c r="S446" i="6"/>
  <c r="R446" i="6"/>
  <c r="Q446" i="6"/>
  <c r="P446" i="6"/>
  <c r="O446" i="6"/>
  <c r="N446" i="6"/>
  <c r="M446" i="6"/>
  <c r="AB445" i="6"/>
  <c r="AA445" i="6"/>
  <c r="Z445" i="6"/>
  <c r="AC445" i="6" s="1"/>
  <c r="X445" i="6"/>
  <c r="W445" i="6"/>
  <c r="V445" i="6"/>
  <c r="U445" i="6"/>
  <c r="T445" i="6"/>
  <c r="S445" i="6"/>
  <c r="R445" i="6"/>
  <c r="Q445" i="6"/>
  <c r="P445" i="6"/>
  <c r="O445" i="6"/>
  <c r="Y445" i="6" s="1"/>
  <c r="AD445" i="6" s="1"/>
  <c r="AE445" i="6" s="1"/>
  <c r="N445" i="6"/>
  <c r="M445" i="6"/>
  <c r="AB444" i="6"/>
  <c r="AA444" i="6"/>
  <c r="Z444" i="6"/>
  <c r="AC444" i="6" s="1"/>
  <c r="X444" i="6"/>
  <c r="W444" i="6"/>
  <c r="V444" i="6"/>
  <c r="U444" i="6"/>
  <c r="T444" i="6"/>
  <c r="S444" i="6"/>
  <c r="R444" i="6"/>
  <c r="Q444" i="6"/>
  <c r="P444" i="6"/>
  <c r="O444" i="6"/>
  <c r="N444" i="6"/>
  <c r="M444" i="6"/>
  <c r="AC443" i="6"/>
  <c r="AB443" i="6"/>
  <c r="AA443" i="6"/>
  <c r="Z443" i="6"/>
  <c r="X443" i="6"/>
  <c r="W443" i="6"/>
  <c r="V443" i="6"/>
  <c r="U443" i="6"/>
  <c r="T443" i="6"/>
  <c r="S443" i="6"/>
  <c r="R443" i="6"/>
  <c r="Q443" i="6"/>
  <c r="P443" i="6"/>
  <c r="O443" i="6"/>
  <c r="Y443" i="6" s="1"/>
  <c r="AD443" i="6" s="1"/>
  <c r="AE443" i="6" s="1"/>
  <c r="N443" i="6"/>
  <c r="M443" i="6"/>
  <c r="AB442" i="6"/>
  <c r="AA442" i="6"/>
  <c r="Z442" i="6"/>
  <c r="AC442" i="6" s="1"/>
  <c r="X442" i="6"/>
  <c r="W442" i="6"/>
  <c r="V442" i="6"/>
  <c r="U442" i="6"/>
  <c r="T442" i="6"/>
  <c r="S442" i="6"/>
  <c r="R442" i="6"/>
  <c r="Q442" i="6"/>
  <c r="P442" i="6"/>
  <c r="O442" i="6"/>
  <c r="N442" i="6"/>
  <c r="M442" i="6"/>
  <c r="AD441" i="6"/>
  <c r="AE441" i="6" s="1"/>
  <c r="AC441" i="6"/>
  <c r="AB441" i="6"/>
  <c r="AA441" i="6"/>
  <c r="Z441" i="6"/>
  <c r="X441" i="6"/>
  <c r="W441" i="6"/>
  <c r="V441" i="6"/>
  <c r="U441" i="6"/>
  <c r="T441" i="6"/>
  <c r="S441" i="6"/>
  <c r="R441" i="6"/>
  <c r="Q441" i="6"/>
  <c r="P441" i="6"/>
  <c r="O441" i="6"/>
  <c r="Y441" i="6" s="1"/>
  <c r="N441" i="6"/>
  <c r="M441" i="6"/>
  <c r="AC440" i="6"/>
  <c r="AB440" i="6"/>
  <c r="AA440" i="6"/>
  <c r="Z440" i="6"/>
  <c r="X440" i="6"/>
  <c r="W440" i="6"/>
  <c r="V440" i="6"/>
  <c r="U440" i="6"/>
  <c r="T440" i="6"/>
  <c r="S440" i="6"/>
  <c r="R440" i="6"/>
  <c r="Q440" i="6"/>
  <c r="P440" i="6"/>
  <c r="O440" i="6"/>
  <c r="N440" i="6"/>
  <c r="M440" i="6"/>
  <c r="AB439" i="6"/>
  <c r="AA439" i="6"/>
  <c r="Z439" i="6"/>
  <c r="AC439" i="6" s="1"/>
  <c r="X439" i="6"/>
  <c r="W439" i="6"/>
  <c r="V439" i="6"/>
  <c r="U439" i="6"/>
  <c r="T439" i="6"/>
  <c r="S439" i="6"/>
  <c r="R439" i="6"/>
  <c r="Q439" i="6"/>
  <c r="P439" i="6"/>
  <c r="O439" i="6"/>
  <c r="Y439" i="6" s="1"/>
  <c r="AD439" i="6" s="1"/>
  <c r="AE439" i="6" s="1"/>
  <c r="N439" i="6"/>
  <c r="M439" i="6"/>
  <c r="AC438" i="6"/>
  <c r="AB438" i="6"/>
  <c r="AA438" i="6"/>
  <c r="Z438" i="6"/>
  <c r="X438" i="6"/>
  <c r="W438" i="6"/>
  <c r="V438" i="6"/>
  <c r="U438" i="6"/>
  <c r="T438" i="6"/>
  <c r="S438" i="6"/>
  <c r="R438" i="6"/>
  <c r="Q438" i="6"/>
  <c r="P438" i="6"/>
  <c r="O438" i="6"/>
  <c r="N438" i="6"/>
  <c r="M438" i="6"/>
  <c r="AB437" i="6"/>
  <c r="AA437" i="6"/>
  <c r="Z437" i="6"/>
  <c r="AC437" i="6" s="1"/>
  <c r="X437" i="6"/>
  <c r="W437" i="6"/>
  <c r="V437" i="6"/>
  <c r="U437" i="6"/>
  <c r="T437" i="6"/>
  <c r="S437" i="6"/>
  <c r="R437" i="6"/>
  <c r="Q437" i="6"/>
  <c r="P437" i="6"/>
  <c r="O437" i="6"/>
  <c r="Y437" i="6" s="1"/>
  <c r="AD437" i="6" s="1"/>
  <c r="AE437" i="6" s="1"/>
  <c r="N437" i="6"/>
  <c r="M437" i="6"/>
  <c r="AB436" i="6"/>
  <c r="AA436" i="6"/>
  <c r="Z436" i="6"/>
  <c r="AC436" i="6" s="1"/>
  <c r="X436" i="6"/>
  <c r="W436" i="6"/>
  <c r="V436" i="6"/>
  <c r="U436" i="6"/>
  <c r="T436" i="6"/>
  <c r="S436" i="6"/>
  <c r="R436" i="6"/>
  <c r="Q436" i="6"/>
  <c r="P436" i="6"/>
  <c r="O436" i="6"/>
  <c r="N436" i="6"/>
  <c r="M436" i="6"/>
  <c r="AC435" i="6"/>
  <c r="AB435" i="6"/>
  <c r="AA435" i="6"/>
  <c r="Z435" i="6"/>
  <c r="X435" i="6"/>
  <c r="W435" i="6"/>
  <c r="V435" i="6"/>
  <c r="U435" i="6"/>
  <c r="T435" i="6"/>
  <c r="S435" i="6"/>
  <c r="R435" i="6"/>
  <c r="Q435" i="6"/>
  <c r="P435" i="6"/>
  <c r="O435" i="6"/>
  <c r="N435" i="6"/>
  <c r="M435" i="6"/>
  <c r="AC434" i="6"/>
  <c r="AB434" i="6"/>
  <c r="AA434" i="6"/>
  <c r="Z434" i="6"/>
  <c r="X434" i="6"/>
  <c r="W434" i="6"/>
  <c r="V434" i="6"/>
  <c r="U434" i="6"/>
  <c r="T434" i="6"/>
  <c r="S434" i="6"/>
  <c r="R434" i="6"/>
  <c r="Q434" i="6"/>
  <c r="P434" i="6"/>
  <c r="O434" i="6"/>
  <c r="Y434" i="6" s="1"/>
  <c r="AD434" i="6" s="1"/>
  <c r="AE434" i="6" s="1"/>
  <c r="N434" i="6"/>
  <c r="M434" i="6"/>
  <c r="AC433" i="6"/>
  <c r="AB433" i="6"/>
  <c r="AA433" i="6"/>
  <c r="Z433" i="6"/>
  <c r="X433" i="6"/>
  <c r="W433" i="6"/>
  <c r="V433" i="6"/>
  <c r="U433" i="6"/>
  <c r="T433" i="6"/>
  <c r="S433" i="6"/>
  <c r="R433" i="6"/>
  <c r="Q433" i="6"/>
  <c r="P433" i="6"/>
  <c r="O433" i="6"/>
  <c r="Y433" i="6" s="1"/>
  <c r="AD433" i="6" s="1"/>
  <c r="AE433" i="6" s="1"/>
  <c r="N433" i="6"/>
  <c r="M433" i="6"/>
  <c r="AE432" i="6"/>
  <c r="AB432" i="6"/>
  <c r="AA432" i="6"/>
  <c r="Z432" i="6"/>
  <c r="AC432" i="6" s="1"/>
  <c r="X432" i="6"/>
  <c r="W432" i="6"/>
  <c r="V432" i="6"/>
  <c r="U432" i="6"/>
  <c r="T432" i="6"/>
  <c r="S432" i="6"/>
  <c r="R432" i="6"/>
  <c r="Q432" i="6"/>
  <c r="P432" i="6"/>
  <c r="O432" i="6"/>
  <c r="Y432" i="6" s="1"/>
  <c r="AD432" i="6" s="1"/>
  <c r="N432" i="6"/>
  <c r="M432" i="6"/>
  <c r="AC431" i="6"/>
  <c r="AB431" i="6"/>
  <c r="AA431" i="6"/>
  <c r="Z431" i="6"/>
  <c r="X431" i="6"/>
  <c r="W431" i="6"/>
  <c r="V431" i="6"/>
  <c r="U431" i="6"/>
  <c r="T431" i="6"/>
  <c r="S431" i="6"/>
  <c r="R431" i="6"/>
  <c r="Q431" i="6"/>
  <c r="P431" i="6"/>
  <c r="O431" i="6"/>
  <c r="Y431" i="6" s="1"/>
  <c r="AD431" i="6" s="1"/>
  <c r="AE431" i="6" s="1"/>
  <c r="N431" i="6"/>
  <c r="M431" i="6"/>
  <c r="AC430" i="6"/>
  <c r="AB430" i="6"/>
  <c r="AA430" i="6"/>
  <c r="Z430" i="6"/>
  <c r="X430" i="6"/>
  <c r="W430" i="6"/>
  <c r="V430" i="6"/>
  <c r="U430" i="6"/>
  <c r="T430" i="6"/>
  <c r="S430" i="6"/>
  <c r="R430" i="6"/>
  <c r="Q430" i="6"/>
  <c r="P430" i="6"/>
  <c r="O430" i="6"/>
  <c r="Y430" i="6" s="1"/>
  <c r="AD430" i="6" s="1"/>
  <c r="AE430" i="6" s="1"/>
  <c r="N430" i="6"/>
  <c r="M430" i="6"/>
  <c r="AC429" i="6"/>
  <c r="AB429" i="6"/>
  <c r="AA429" i="6"/>
  <c r="Z429" i="6"/>
  <c r="X429" i="6"/>
  <c r="W429" i="6"/>
  <c r="V429" i="6"/>
  <c r="U429" i="6"/>
  <c r="T429" i="6"/>
  <c r="S429" i="6"/>
  <c r="R429" i="6"/>
  <c r="Q429" i="6"/>
  <c r="P429" i="6"/>
  <c r="O429" i="6"/>
  <c r="N429" i="6"/>
  <c r="M429" i="6"/>
  <c r="AB428" i="6"/>
  <c r="AA428" i="6"/>
  <c r="Z428" i="6"/>
  <c r="AC428" i="6" s="1"/>
  <c r="X428" i="6"/>
  <c r="W428" i="6"/>
  <c r="V428" i="6"/>
  <c r="U428" i="6"/>
  <c r="T428" i="6"/>
  <c r="S428" i="6"/>
  <c r="R428" i="6"/>
  <c r="Q428" i="6"/>
  <c r="P428" i="6"/>
  <c r="O428" i="6"/>
  <c r="Y428" i="6" s="1"/>
  <c r="AD428" i="6" s="1"/>
  <c r="AE428" i="6" s="1"/>
  <c r="N428" i="6"/>
  <c r="M428" i="6"/>
  <c r="AC427" i="6"/>
  <c r="AB427" i="6"/>
  <c r="AA427" i="6"/>
  <c r="Z427" i="6"/>
  <c r="X427" i="6"/>
  <c r="W427" i="6"/>
  <c r="V427" i="6"/>
  <c r="U427" i="6"/>
  <c r="T427" i="6"/>
  <c r="S427" i="6"/>
  <c r="R427" i="6"/>
  <c r="Q427" i="6"/>
  <c r="P427" i="6"/>
  <c r="O427" i="6"/>
  <c r="N427" i="6"/>
  <c r="M427" i="6"/>
  <c r="AD426" i="6"/>
  <c r="AE426" i="6" s="1"/>
  <c r="AB426" i="6"/>
  <c r="AA426" i="6"/>
  <c r="Z426" i="6"/>
  <c r="AC426" i="6" s="1"/>
  <c r="X426" i="6"/>
  <c r="W426" i="6"/>
  <c r="V426" i="6"/>
  <c r="U426" i="6"/>
  <c r="T426" i="6"/>
  <c r="S426" i="6"/>
  <c r="R426" i="6"/>
  <c r="Q426" i="6"/>
  <c r="P426" i="6"/>
  <c r="O426" i="6"/>
  <c r="Y426" i="6" s="1"/>
  <c r="N426" i="6"/>
  <c r="M426" i="6"/>
  <c r="AB425" i="6"/>
  <c r="AA425" i="6"/>
  <c r="Z425" i="6"/>
  <c r="AC425" i="6" s="1"/>
  <c r="X425" i="6"/>
  <c r="W425" i="6"/>
  <c r="V425" i="6"/>
  <c r="U425" i="6"/>
  <c r="T425" i="6"/>
  <c r="S425" i="6"/>
  <c r="R425" i="6"/>
  <c r="Q425" i="6"/>
  <c r="P425" i="6"/>
  <c r="O425" i="6"/>
  <c r="N425" i="6"/>
  <c r="M425" i="6"/>
  <c r="AC424" i="6"/>
  <c r="AB424" i="6"/>
  <c r="AA424" i="6"/>
  <c r="Z424" i="6"/>
  <c r="X424" i="6"/>
  <c r="W424" i="6"/>
  <c r="V424" i="6"/>
  <c r="U424" i="6"/>
  <c r="T424" i="6"/>
  <c r="S424" i="6"/>
  <c r="R424" i="6"/>
  <c r="Q424" i="6"/>
  <c r="P424" i="6"/>
  <c r="O424" i="6"/>
  <c r="Y424" i="6" s="1"/>
  <c r="AD424" i="6" s="1"/>
  <c r="AE424" i="6" s="1"/>
  <c r="N424" i="6"/>
  <c r="M424" i="6"/>
  <c r="AC423" i="6"/>
  <c r="AB423" i="6"/>
  <c r="AA423" i="6"/>
  <c r="Z423" i="6"/>
  <c r="X423" i="6"/>
  <c r="W423" i="6"/>
  <c r="V423" i="6"/>
  <c r="U423" i="6"/>
  <c r="T423" i="6"/>
  <c r="S423" i="6"/>
  <c r="R423" i="6"/>
  <c r="Q423" i="6"/>
  <c r="P423" i="6"/>
  <c r="O423" i="6"/>
  <c r="Y423" i="6" s="1"/>
  <c r="AD423" i="6" s="1"/>
  <c r="AE423" i="6" s="1"/>
  <c r="N423" i="6"/>
  <c r="M423" i="6"/>
  <c r="AB422" i="6"/>
  <c r="AA422" i="6"/>
  <c r="Z422" i="6"/>
  <c r="AC422" i="6" s="1"/>
  <c r="X422" i="6"/>
  <c r="W422" i="6"/>
  <c r="V422" i="6"/>
  <c r="U422" i="6"/>
  <c r="T422" i="6"/>
  <c r="S422" i="6"/>
  <c r="R422" i="6"/>
  <c r="Q422" i="6"/>
  <c r="P422" i="6"/>
  <c r="O422" i="6"/>
  <c r="N422" i="6"/>
  <c r="M422" i="6"/>
  <c r="AC421" i="6"/>
  <c r="AB421" i="6"/>
  <c r="AA421" i="6"/>
  <c r="Z421" i="6"/>
  <c r="X421" i="6"/>
  <c r="W421" i="6"/>
  <c r="V421" i="6"/>
  <c r="U421" i="6"/>
  <c r="T421" i="6"/>
  <c r="S421" i="6"/>
  <c r="R421" i="6"/>
  <c r="Q421" i="6"/>
  <c r="P421" i="6"/>
  <c r="O421" i="6"/>
  <c r="N421" i="6"/>
  <c r="M421" i="6"/>
  <c r="AB420" i="6"/>
  <c r="AA420" i="6"/>
  <c r="Z420" i="6"/>
  <c r="AC420" i="6" s="1"/>
  <c r="X420" i="6"/>
  <c r="W420" i="6"/>
  <c r="V420" i="6"/>
  <c r="U420" i="6"/>
  <c r="T420" i="6"/>
  <c r="S420" i="6"/>
  <c r="R420" i="6"/>
  <c r="Q420" i="6"/>
  <c r="P420" i="6"/>
  <c r="O420" i="6"/>
  <c r="Y420" i="6" s="1"/>
  <c r="AD420" i="6" s="1"/>
  <c r="AE420" i="6" s="1"/>
  <c r="N420" i="6"/>
  <c r="M420" i="6"/>
  <c r="AC419" i="6"/>
  <c r="AB419" i="6"/>
  <c r="AA419" i="6"/>
  <c r="Z419" i="6"/>
  <c r="X419" i="6"/>
  <c r="W419" i="6"/>
  <c r="V419" i="6"/>
  <c r="U419" i="6"/>
  <c r="T419" i="6"/>
  <c r="S419" i="6"/>
  <c r="R419" i="6"/>
  <c r="Q419" i="6"/>
  <c r="P419" i="6"/>
  <c r="O419" i="6"/>
  <c r="N419" i="6"/>
  <c r="M419" i="6"/>
  <c r="AC418" i="6"/>
  <c r="AB418" i="6"/>
  <c r="AA418" i="6"/>
  <c r="Z418" i="6"/>
  <c r="X418" i="6"/>
  <c r="W418" i="6"/>
  <c r="V418" i="6"/>
  <c r="U418" i="6"/>
  <c r="T418" i="6"/>
  <c r="S418" i="6"/>
  <c r="R418" i="6"/>
  <c r="Q418" i="6"/>
  <c r="P418" i="6"/>
  <c r="O418" i="6"/>
  <c r="Y418" i="6" s="1"/>
  <c r="AD418" i="6" s="1"/>
  <c r="AE418" i="6" s="1"/>
  <c r="N418" i="6"/>
  <c r="M418" i="6"/>
  <c r="AC417" i="6"/>
  <c r="AB417" i="6"/>
  <c r="AA417" i="6"/>
  <c r="Z417" i="6"/>
  <c r="X417" i="6"/>
  <c r="W417" i="6"/>
  <c r="V417" i="6"/>
  <c r="U417" i="6"/>
  <c r="T417" i="6"/>
  <c r="S417" i="6"/>
  <c r="R417" i="6"/>
  <c r="Q417" i="6"/>
  <c r="P417" i="6"/>
  <c r="O417" i="6"/>
  <c r="N417" i="6"/>
  <c r="M417" i="6"/>
  <c r="AB416" i="6"/>
  <c r="AA416" i="6"/>
  <c r="Z416" i="6"/>
  <c r="AC416" i="6" s="1"/>
  <c r="X416" i="6"/>
  <c r="W416" i="6"/>
  <c r="V416" i="6"/>
  <c r="U416" i="6"/>
  <c r="T416" i="6"/>
  <c r="S416" i="6"/>
  <c r="R416" i="6"/>
  <c r="Q416" i="6"/>
  <c r="P416" i="6"/>
  <c r="O416" i="6"/>
  <c r="Y416" i="6" s="1"/>
  <c r="AD416" i="6" s="1"/>
  <c r="AE416" i="6" s="1"/>
  <c r="N416" i="6"/>
  <c r="M416" i="6"/>
  <c r="AB415" i="6"/>
  <c r="AA415" i="6"/>
  <c r="Z415" i="6"/>
  <c r="AC415" i="6" s="1"/>
  <c r="X415" i="6"/>
  <c r="W415" i="6"/>
  <c r="V415" i="6"/>
  <c r="U415" i="6"/>
  <c r="T415" i="6"/>
  <c r="S415" i="6"/>
  <c r="R415" i="6"/>
  <c r="Q415" i="6"/>
  <c r="P415" i="6"/>
  <c r="O415" i="6"/>
  <c r="Y415" i="6" s="1"/>
  <c r="AD415" i="6" s="1"/>
  <c r="AE415" i="6" s="1"/>
  <c r="N415" i="6"/>
  <c r="M415" i="6"/>
  <c r="AC414" i="6"/>
  <c r="AB414" i="6"/>
  <c r="AA414" i="6"/>
  <c r="Z414" i="6"/>
  <c r="X414" i="6"/>
  <c r="W414" i="6"/>
  <c r="V414" i="6"/>
  <c r="U414" i="6"/>
  <c r="T414" i="6"/>
  <c r="S414" i="6"/>
  <c r="R414" i="6"/>
  <c r="Q414" i="6"/>
  <c r="P414" i="6"/>
  <c r="O414" i="6"/>
  <c r="Y414" i="6" s="1"/>
  <c r="AD414" i="6" s="1"/>
  <c r="AE414" i="6" s="1"/>
  <c r="N414" i="6"/>
  <c r="M414" i="6"/>
  <c r="AC413" i="6"/>
  <c r="AB413" i="6"/>
  <c r="AA413" i="6"/>
  <c r="Z413" i="6"/>
  <c r="X413" i="6"/>
  <c r="W413" i="6"/>
  <c r="V413" i="6"/>
  <c r="U413" i="6"/>
  <c r="T413" i="6"/>
  <c r="S413" i="6"/>
  <c r="R413" i="6"/>
  <c r="Q413" i="6"/>
  <c r="P413" i="6"/>
  <c r="O413" i="6"/>
  <c r="Y413" i="6" s="1"/>
  <c r="AD413" i="6" s="1"/>
  <c r="AE413" i="6" s="1"/>
  <c r="N413" i="6"/>
  <c r="M413" i="6"/>
  <c r="AC412" i="6"/>
  <c r="AB412" i="6"/>
  <c r="AA412" i="6"/>
  <c r="Z412" i="6"/>
  <c r="X412" i="6"/>
  <c r="W412" i="6"/>
  <c r="V412" i="6"/>
  <c r="U412" i="6"/>
  <c r="T412" i="6"/>
  <c r="S412" i="6"/>
  <c r="R412" i="6"/>
  <c r="Q412" i="6"/>
  <c r="P412" i="6"/>
  <c r="O412" i="6"/>
  <c r="N412" i="6"/>
  <c r="M412" i="6"/>
  <c r="AC411" i="6"/>
  <c r="AB411" i="6"/>
  <c r="AA411" i="6"/>
  <c r="Z411" i="6"/>
  <c r="X411" i="6"/>
  <c r="W411" i="6"/>
  <c r="V411" i="6"/>
  <c r="U411" i="6"/>
  <c r="T411" i="6"/>
  <c r="S411" i="6"/>
  <c r="R411" i="6"/>
  <c r="Q411" i="6"/>
  <c r="P411" i="6"/>
  <c r="O411" i="6"/>
  <c r="Y411" i="6" s="1"/>
  <c r="AD411" i="6" s="1"/>
  <c r="AE411" i="6" s="1"/>
  <c r="N411" i="6"/>
  <c r="M411" i="6"/>
  <c r="AC410" i="6"/>
  <c r="AB410" i="6"/>
  <c r="AA410" i="6"/>
  <c r="Z410" i="6"/>
  <c r="X410" i="6"/>
  <c r="W410" i="6"/>
  <c r="V410" i="6"/>
  <c r="U410" i="6"/>
  <c r="T410" i="6"/>
  <c r="S410" i="6"/>
  <c r="R410" i="6"/>
  <c r="Q410" i="6"/>
  <c r="P410" i="6"/>
  <c r="O410" i="6"/>
  <c r="N410" i="6"/>
  <c r="M410" i="6"/>
  <c r="AC409" i="6"/>
  <c r="AB409" i="6"/>
  <c r="AA409" i="6"/>
  <c r="Z409" i="6"/>
  <c r="X409" i="6"/>
  <c r="W409" i="6"/>
  <c r="V409" i="6"/>
  <c r="U409" i="6"/>
  <c r="T409" i="6"/>
  <c r="S409" i="6"/>
  <c r="R409" i="6"/>
  <c r="Q409" i="6"/>
  <c r="P409" i="6"/>
  <c r="O409" i="6"/>
  <c r="Y409" i="6" s="1"/>
  <c r="AD409" i="6" s="1"/>
  <c r="AE409" i="6" s="1"/>
  <c r="N409" i="6"/>
  <c r="M409" i="6"/>
  <c r="AB408" i="6"/>
  <c r="AA408" i="6"/>
  <c r="Z408" i="6"/>
  <c r="AC408" i="6" s="1"/>
  <c r="X408" i="6"/>
  <c r="W408" i="6"/>
  <c r="V408" i="6"/>
  <c r="U408" i="6"/>
  <c r="T408" i="6"/>
  <c r="S408" i="6"/>
  <c r="R408" i="6"/>
  <c r="Q408" i="6"/>
  <c r="P408" i="6"/>
  <c r="O408" i="6"/>
  <c r="N408" i="6"/>
  <c r="M408" i="6"/>
  <c r="AC407" i="6"/>
  <c r="AB407" i="6"/>
  <c r="AA407" i="6"/>
  <c r="Z407" i="6"/>
  <c r="X407" i="6"/>
  <c r="W407" i="6"/>
  <c r="V407" i="6"/>
  <c r="U407" i="6"/>
  <c r="T407" i="6"/>
  <c r="S407" i="6"/>
  <c r="R407" i="6"/>
  <c r="Q407" i="6"/>
  <c r="P407" i="6"/>
  <c r="O407" i="6"/>
  <c r="Y407" i="6" s="1"/>
  <c r="AD407" i="6" s="1"/>
  <c r="AE407" i="6" s="1"/>
  <c r="N407" i="6"/>
  <c r="M407" i="6"/>
  <c r="AB406" i="6"/>
  <c r="AA406" i="6"/>
  <c r="Z406" i="6"/>
  <c r="AC406" i="6" s="1"/>
  <c r="X406" i="6"/>
  <c r="W406" i="6"/>
  <c r="V406" i="6"/>
  <c r="U406" i="6"/>
  <c r="T406" i="6"/>
  <c r="S406" i="6"/>
  <c r="R406" i="6"/>
  <c r="Q406" i="6"/>
  <c r="P406" i="6"/>
  <c r="O406" i="6"/>
  <c r="Y406" i="6" s="1"/>
  <c r="AD406" i="6" s="1"/>
  <c r="AE406" i="6" s="1"/>
  <c r="N406" i="6"/>
  <c r="M406" i="6"/>
  <c r="AB405" i="6"/>
  <c r="AA405" i="6"/>
  <c r="Z405" i="6"/>
  <c r="AC405" i="6" s="1"/>
  <c r="X405" i="6"/>
  <c r="W405" i="6"/>
  <c r="V405" i="6"/>
  <c r="U405" i="6"/>
  <c r="T405" i="6"/>
  <c r="S405" i="6"/>
  <c r="R405" i="6"/>
  <c r="Q405" i="6"/>
  <c r="P405" i="6"/>
  <c r="O405" i="6"/>
  <c r="N405" i="6"/>
  <c r="M405" i="6"/>
  <c r="AC404" i="6"/>
  <c r="AB404" i="6"/>
  <c r="AA404" i="6"/>
  <c r="Z404" i="6"/>
  <c r="X404" i="6"/>
  <c r="W404" i="6"/>
  <c r="V404" i="6"/>
  <c r="U404" i="6"/>
  <c r="T404" i="6"/>
  <c r="S404" i="6"/>
  <c r="R404" i="6"/>
  <c r="Q404" i="6"/>
  <c r="P404" i="6"/>
  <c r="O404" i="6"/>
  <c r="Y404" i="6" s="1"/>
  <c r="AD404" i="6" s="1"/>
  <c r="AE404" i="6" s="1"/>
  <c r="N404" i="6"/>
  <c r="M404" i="6"/>
  <c r="AC403" i="6"/>
  <c r="AB403" i="6"/>
  <c r="AA403" i="6"/>
  <c r="Z403" i="6"/>
  <c r="X403" i="6"/>
  <c r="W403" i="6"/>
  <c r="V403" i="6"/>
  <c r="U403" i="6"/>
  <c r="T403" i="6"/>
  <c r="S403" i="6"/>
  <c r="R403" i="6"/>
  <c r="Q403" i="6"/>
  <c r="P403" i="6"/>
  <c r="O403" i="6"/>
  <c r="Y403" i="6" s="1"/>
  <c r="AD403" i="6" s="1"/>
  <c r="AE403" i="6" s="1"/>
  <c r="N403" i="6"/>
  <c r="M403" i="6"/>
  <c r="AB402" i="6"/>
  <c r="AA402" i="6"/>
  <c r="Z402" i="6"/>
  <c r="AC402" i="6" s="1"/>
  <c r="X402" i="6"/>
  <c r="W402" i="6"/>
  <c r="V402" i="6"/>
  <c r="U402" i="6"/>
  <c r="T402" i="6"/>
  <c r="S402" i="6"/>
  <c r="R402" i="6"/>
  <c r="Q402" i="6"/>
  <c r="P402" i="6"/>
  <c r="O402" i="6"/>
  <c r="N402" i="6"/>
  <c r="M402" i="6"/>
  <c r="AB401" i="6"/>
  <c r="AA401" i="6"/>
  <c r="Z401" i="6"/>
  <c r="AC401" i="6" s="1"/>
  <c r="X401" i="6"/>
  <c r="W401" i="6"/>
  <c r="V401" i="6"/>
  <c r="U401" i="6"/>
  <c r="T401" i="6"/>
  <c r="S401" i="6"/>
  <c r="R401" i="6"/>
  <c r="Q401" i="6"/>
  <c r="P401" i="6"/>
  <c r="O401" i="6"/>
  <c r="Y401" i="6" s="1"/>
  <c r="AD401" i="6" s="1"/>
  <c r="AE401" i="6" s="1"/>
  <c r="N401" i="6"/>
  <c r="M401" i="6"/>
  <c r="AB400" i="6"/>
  <c r="AA400" i="6"/>
  <c r="Z400" i="6"/>
  <c r="AC400" i="6" s="1"/>
  <c r="X400" i="6"/>
  <c r="W400" i="6"/>
  <c r="V400" i="6"/>
  <c r="U400" i="6"/>
  <c r="T400" i="6"/>
  <c r="S400" i="6"/>
  <c r="R400" i="6"/>
  <c r="Q400" i="6"/>
  <c r="P400" i="6"/>
  <c r="O400" i="6"/>
  <c r="Y400" i="6" s="1"/>
  <c r="AD400" i="6" s="1"/>
  <c r="AE400" i="6" s="1"/>
  <c r="N400" i="6"/>
  <c r="M400" i="6"/>
  <c r="AC399" i="6"/>
  <c r="AB399" i="6"/>
  <c r="AA399" i="6"/>
  <c r="Z399" i="6"/>
  <c r="X399" i="6"/>
  <c r="W399" i="6"/>
  <c r="V399" i="6"/>
  <c r="U399" i="6"/>
  <c r="T399" i="6"/>
  <c r="S399" i="6"/>
  <c r="R399" i="6"/>
  <c r="Q399" i="6"/>
  <c r="P399" i="6"/>
  <c r="O399" i="6"/>
  <c r="Y399" i="6" s="1"/>
  <c r="AD399" i="6" s="1"/>
  <c r="AE399" i="6" s="1"/>
  <c r="N399" i="6"/>
  <c r="M399" i="6"/>
  <c r="AC398" i="6"/>
  <c r="AB398" i="6"/>
  <c r="AA398" i="6"/>
  <c r="Z398" i="6"/>
  <c r="X398" i="6"/>
  <c r="W398" i="6"/>
  <c r="V398" i="6"/>
  <c r="U398" i="6"/>
  <c r="T398" i="6"/>
  <c r="S398" i="6"/>
  <c r="R398" i="6"/>
  <c r="Q398" i="6"/>
  <c r="P398" i="6"/>
  <c r="O398" i="6"/>
  <c r="N398" i="6"/>
  <c r="M398" i="6"/>
  <c r="AC397" i="6"/>
  <c r="AB397" i="6"/>
  <c r="AA397" i="6"/>
  <c r="Z397" i="6"/>
  <c r="X397" i="6"/>
  <c r="W397" i="6"/>
  <c r="V397" i="6"/>
  <c r="U397" i="6"/>
  <c r="T397" i="6"/>
  <c r="S397" i="6"/>
  <c r="R397" i="6"/>
  <c r="Q397" i="6"/>
  <c r="P397" i="6"/>
  <c r="O397" i="6"/>
  <c r="Y397" i="6" s="1"/>
  <c r="AD397" i="6" s="1"/>
  <c r="AE397" i="6" s="1"/>
  <c r="N397" i="6"/>
  <c r="M397" i="6"/>
  <c r="AB396" i="6"/>
  <c r="AA396" i="6"/>
  <c r="Z396" i="6"/>
  <c r="AC396" i="6" s="1"/>
  <c r="X396" i="6"/>
  <c r="W396" i="6"/>
  <c r="V396" i="6"/>
  <c r="U396" i="6"/>
  <c r="T396" i="6"/>
  <c r="S396" i="6"/>
  <c r="R396" i="6"/>
  <c r="Q396" i="6"/>
  <c r="P396" i="6"/>
  <c r="O396" i="6"/>
  <c r="Y396" i="6" s="1"/>
  <c r="AD396" i="6" s="1"/>
  <c r="AE396" i="6" s="1"/>
  <c r="N396" i="6"/>
  <c r="M396" i="6"/>
  <c r="AB395" i="6"/>
  <c r="AA395" i="6"/>
  <c r="Z395" i="6"/>
  <c r="AC395" i="6" s="1"/>
  <c r="X395" i="6"/>
  <c r="W395" i="6"/>
  <c r="V395" i="6"/>
  <c r="U395" i="6"/>
  <c r="T395" i="6"/>
  <c r="S395" i="6"/>
  <c r="R395" i="6"/>
  <c r="Q395" i="6"/>
  <c r="P395" i="6"/>
  <c r="O395" i="6"/>
  <c r="Y395" i="6" s="1"/>
  <c r="AD395" i="6" s="1"/>
  <c r="AE395" i="6" s="1"/>
  <c r="N395" i="6"/>
  <c r="M395" i="6"/>
  <c r="AB394" i="6"/>
  <c r="AA394" i="6"/>
  <c r="Z394" i="6"/>
  <c r="AC394" i="6" s="1"/>
  <c r="X394" i="6"/>
  <c r="W394" i="6"/>
  <c r="V394" i="6"/>
  <c r="U394" i="6"/>
  <c r="T394" i="6"/>
  <c r="S394" i="6"/>
  <c r="R394" i="6"/>
  <c r="Q394" i="6"/>
  <c r="P394" i="6"/>
  <c r="O394" i="6"/>
  <c r="Y394" i="6" s="1"/>
  <c r="AD394" i="6" s="1"/>
  <c r="AE394" i="6" s="1"/>
  <c r="N394" i="6"/>
  <c r="M394" i="6"/>
  <c r="AC393" i="6"/>
  <c r="AB393" i="6"/>
  <c r="AA393" i="6"/>
  <c r="Z393" i="6"/>
  <c r="X393" i="6"/>
  <c r="W393" i="6"/>
  <c r="V393" i="6"/>
  <c r="U393" i="6"/>
  <c r="T393" i="6"/>
  <c r="S393" i="6"/>
  <c r="R393" i="6"/>
  <c r="Q393" i="6"/>
  <c r="P393" i="6"/>
  <c r="O393" i="6"/>
  <c r="Y393" i="6" s="1"/>
  <c r="AD393" i="6" s="1"/>
  <c r="AE393" i="6" s="1"/>
  <c r="N393" i="6"/>
  <c r="M393" i="6"/>
  <c r="AC392" i="6"/>
  <c r="AB392" i="6"/>
  <c r="AA392" i="6"/>
  <c r="Z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AC391" i="6"/>
  <c r="AB391" i="6"/>
  <c r="AA391" i="6"/>
  <c r="Z391" i="6"/>
  <c r="X391" i="6"/>
  <c r="W391" i="6"/>
  <c r="V391" i="6"/>
  <c r="U391" i="6"/>
  <c r="T391" i="6"/>
  <c r="S391" i="6"/>
  <c r="R391" i="6"/>
  <c r="Q391" i="6"/>
  <c r="P391" i="6"/>
  <c r="O391" i="6"/>
  <c r="Y391" i="6" s="1"/>
  <c r="AD391" i="6" s="1"/>
  <c r="AE391" i="6" s="1"/>
  <c r="N391" i="6"/>
  <c r="M391" i="6"/>
  <c r="AB390" i="6"/>
  <c r="AA390" i="6"/>
  <c r="Z390" i="6"/>
  <c r="AC390" i="6" s="1"/>
  <c r="X390" i="6"/>
  <c r="W390" i="6"/>
  <c r="V390" i="6"/>
  <c r="U390" i="6"/>
  <c r="T390" i="6"/>
  <c r="S390" i="6"/>
  <c r="R390" i="6"/>
  <c r="Q390" i="6"/>
  <c r="P390" i="6"/>
  <c r="O390" i="6"/>
  <c r="Y390" i="6" s="1"/>
  <c r="AD390" i="6" s="1"/>
  <c r="AE390" i="6" s="1"/>
  <c r="N390" i="6"/>
  <c r="M390" i="6"/>
  <c r="AC389" i="6"/>
  <c r="AB389" i="6"/>
  <c r="AA389" i="6"/>
  <c r="Z389" i="6"/>
  <c r="X389" i="6"/>
  <c r="W389" i="6"/>
  <c r="V389" i="6"/>
  <c r="U389" i="6"/>
  <c r="T389" i="6"/>
  <c r="S389" i="6"/>
  <c r="R389" i="6"/>
  <c r="Q389" i="6"/>
  <c r="P389" i="6"/>
  <c r="O389" i="6"/>
  <c r="Y389" i="6" s="1"/>
  <c r="AD389" i="6" s="1"/>
  <c r="AE389" i="6" s="1"/>
  <c r="N389" i="6"/>
  <c r="M389" i="6"/>
  <c r="AB388" i="6"/>
  <c r="AA388" i="6"/>
  <c r="Z388" i="6"/>
  <c r="AC388" i="6" s="1"/>
  <c r="X388" i="6"/>
  <c r="W388" i="6"/>
  <c r="V388" i="6"/>
  <c r="U388" i="6"/>
  <c r="T388" i="6"/>
  <c r="S388" i="6"/>
  <c r="R388" i="6"/>
  <c r="Q388" i="6"/>
  <c r="P388" i="6"/>
  <c r="O388" i="6"/>
  <c r="Y388" i="6" s="1"/>
  <c r="AD388" i="6" s="1"/>
  <c r="AE388" i="6" s="1"/>
  <c r="N388" i="6"/>
  <c r="M388" i="6"/>
  <c r="AB387" i="6"/>
  <c r="AA387" i="6"/>
  <c r="Z387" i="6"/>
  <c r="AC387" i="6" s="1"/>
  <c r="X387" i="6"/>
  <c r="W387" i="6"/>
  <c r="V387" i="6"/>
  <c r="U387" i="6"/>
  <c r="T387" i="6"/>
  <c r="S387" i="6"/>
  <c r="R387" i="6"/>
  <c r="Q387" i="6"/>
  <c r="P387" i="6"/>
  <c r="O387" i="6"/>
  <c r="N387" i="6"/>
  <c r="M387" i="6"/>
  <c r="AB386" i="6"/>
  <c r="AA386" i="6"/>
  <c r="Z386" i="6"/>
  <c r="AC386" i="6" s="1"/>
  <c r="X386" i="6"/>
  <c r="W386" i="6"/>
  <c r="V386" i="6"/>
  <c r="U386" i="6"/>
  <c r="T386" i="6"/>
  <c r="S386" i="6"/>
  <c r="R386" i="6"/>
  <c r="Q386" i="6"/>
  <c r="P386" i="6"/>
  <c r="O386" i="6"/>
  <c r="Y386" i="6" s="1"/>
  <c r="AD386" i="6" s="1"/>
  <c r="AE386" i="6" s="1"/>
  <c r="N386" i="6"/>
  <c r="M386" i="6"/>
  <c r="AB385" i="6"/>
  <c r="AA385" i="6"/>
  <c r="Z385" i="6"/>
  <c r="AC385" i="6" s="1"/>
  <c r="X385" i="6"/>
  <c r="W385" i="6"/>
  <c r="V385" i="6"/>
  <c r="U385" i="6"/>
  <c r="T385" i="6"/>
  <c r="S385" i="6"/>
  <c r="R385" i="6"/>
  <c r="Q385" i="6"/>
  <c r="P385" i="6"/>
  <c r="O385" i="6"/>
  <c r="N385" i="6"/>
  <c r="M385" i="6"/>
  <c r="AC384" i="6"/>
  <c r="AB384" i="6"/>
  <c r="AA384" i="6"/>
  <c r="Z384" i="6"/>
  <c r="X384" i="6"/>
  <c r="W384" i="6"/>
  <c r="V384" i="6"/>
  <c r="U384" i="6"/>
  <c r="T384" i="6"/>
  <c r="S384" i="6"/>
  <c r="R384" i="6"/>
  <c r="Q384" i="6"/>
  <c r="P384" i="6"/>
  <c r="O384" i="6"/>
  <c r="N384" i="6"/>
  <c r="M384" i="6"/>
  <c r="AC383" i="6"/>
  <c r="AB383" i="6"/>
  <c r="AA383" i="6"/>
  <c r="Z383" i="6"/>
  <c r="X383" i="6"/>
  <c r="W383" i="6"/>
  <c r="V383" i="6"/>
  <c r="U383" i="6"/>
  <c r="T383" i="6"/>
  <c r="S383" i="6"/>
  <c r="R383" i="6"/>
  <c r="Q383" i="6"/>
  <c r="P383" i="6"/>
  <c r="O383" i="6"/>
  <c r="N383" i="6"/>
  <c r="M383" i="6"/>
  <c r="AC382" i="6"/>
  <c r="AB382" i="6"/>
  <c r="AA382" i="6"/>
  <c r="Z382" i="6"/>
  <c r="X382" i="6"/>
  <c r="W382" i="6"/>
  <c r="V382" i="6"/>
  <c r="U382" i="6"/>
  <c r="T382" i="6"/>
  <c r="S382" i="6"/>
  <c r="R382" i="6"/>
  <c r="Q382" i="6"/>
  <c r="P382" i="6"/>
  <c r="O382" i="6"/>
  <c r="N382" i="6"/>
  <c r="M382" i="6"/>
  <c r="AB381" i="6"/>
  <c r="AA381" i="6"/>
  <c r="Z381" i="6"/>
  <c r="AC381" i="6" s="1"/>
  <c r="X381" i="6"/>
  <c r="W381" i="6"/>
  <c r="V381" i="6"/>
  <c r="U381" i="6"/>
  <c r="T381" i="6"/>
  <c r="S381" i="6"/>
  <c r="R381" i="6"/>
  <c r="Q381" i="6"/>
  <c r="P381" i="6"/>
  <c r="O381" i="6"/>
  <c r="Y381" i="6" s="1"/>
  <c r="AD381" i="6" s="1"/>
  <c r="AE381" i="6" s="1"/>
  <c r="N381" i="6"/>
  <c r="M381" i="6"/>
  <c r="AB380" i="6"/>
  <c r="AA380" i="6"/>
  <c r="Z380" i="6"/>
  <c r="AC380" i="6" s="1"/>
  <c r="X380" i="6"/>
  <c r="W380" i="6"/>
  <c r="V380" i="6"/>
  <c r="U380" i="6"/>
  <c r="T380" i="6"/>
  <c r="S380" i="6"/>
  <c r="R380" i="6"/>
  <c r="Q380" i="6"/>
  <c r="P380" i="6"/>
  <c r="O380" i="6"/>
  <c r="Y380" i="6" s="1"/>
  <c r="AD380" i="6" s="1"/>
  <c r="AE380" i="6" s="1"/>
  <c r="N380" i="6"/>
  <c r="M380" i="6"/>
  <c r="AB379" i="6"/>
  <c r="AA379" i="6"/>
  <c r="Z379" i="6"/>
  <c r="AC379" i="6" s="1"/>
  <c r="X379" i="6"/>
  <c r="W379" i="6"/>
  <c r="V379" i="6"/>
  <c r="U379" i="6"/>
  <c r="T379" i="6"/>
  <c r="S379" i="6"/>
  <c r="R379" i="6"/>
  <c r="Q379" i="6"/>
  <c r="P379" i="6"/>
  <c r="O379" i="6"/>
  <c r="Y379" i="6" s="1"/>
  <c r="AD379" i="6" s="1"/>
  <c r="AE379" i="6" s="1"/>
  <c r="N379" i="6"/>
  <c r="M379" i="6"/>
  <c r="AC378" i="6"/>
  <c r="AB378" i="6"/>
  <c r="AA378" i="6"/>
  <c r="Z378" i="6"/>
  <c r="X378" i="6"/>
  <c r="W378" i="6"/>
  <c r="V378" i="6"/>
  <c r="U378" i="6"/>
  <c r="T378" i="6"/>
  <c r="S378" i="6"/>
  <c r="R378" i="6"/>
  <c r="Q378" i="6"/>
  <c r="P378" i="6"/>
  <c r="O378" i="6"/>
  <c r="Y378" i="6" s="1"/>
  <c r="AD378" i="6" s="1"/>
  <c r="AE378" i="6" s="1"/>
  <c r="N378" i="6"/>
  <c r="M378" i="6"/>
  <c r="AC377" i="6"/>
  <c r="AB377" i="6"/>
  <c r="AA377" i="6"/>
  <c r="Z377" i="6"/>
  <c r="X377" i="6"/>
  <c r="W377" i="6"/>
  <c r="V377" i="6"/>
  <c r="U377" i="6"/>
  <c r="T377" i="6"/>
  <c r="S377" i="6"/>
  <c r="R377" i="6"/>
  <c r="Q377" i="6"/>
  <c r="P377" i="6"/>
  <c r="O377" i="6"/>
  <c r="Y377" i="6" s="1"/>
  <c r="AD377" i="6" s="1"/>
  <c r="AE377" i="6" s="1"/>
  <c r="N377" i="6"/>
  <c r="M377" i="6"/>
  <c r="AB376" i="6"/>
  <c r="AA376" i="6"/>
  <c r="Z376" i="6"/>
  <c r="AC376" i="6" s="1"/>
  <c r="X376" i="6"/>
  <c r="W376" i="6"/>
  <c r="V376" i="6"/>
  <c r="U376" i="6"/>
  <c r="T376" i="6"/>
  <c r="S376" i="6"/>
  <c r="R376" i="6"/>
  <c r="Q376" i="6"/>
  <c r="P376" i="6"/>
  <c r="O376" i="6"/>
  <c r="Y376" i="6" s="1"/>
  <c r="AD376" i="6" s="1"/>
  <c r="AE376" i="6" s="1"/>
  <c r="N376" i="6"/>
  <c r="M376" i="6"/>
  <c r="AC375" i="6"/>
  <c r="AB375" i="6"/>
  <c r="AA375" i="6"/>
  <c r="Z375" i="6"/>
  <c r="X375" i="6"/>
  <c r="W375" i="6"/>
  <c r="V375" i="6"/>
  <c r="U375" i="6"/>
  <c r="T375" i="6"/>
  <c r="S375" i="6"/>
  <c r="R375" i="6"/>
  <c r="Q375" i="6"/>
  <c r="P375" i="6"/>
  <c r="O375" i="6"/>
  <c r="Y375" i="6" s="1"/>
  <c r="AD375" i="6" s="1"/>
  <c r="AE375" i="6" s="1"/>
  <c r="N375" i="6"/>
  <c r="M375" i="6"/>
  <c r="AC374" i="6"/>
  <c r="AB374" i="6"/>
  <c r="AA374" i="6"/>
  <c r="Z374" i="6"/>
  <c r="X374" i="6"/>
  <c r="W374" i="6"/>
  <c r="V374" i="6"/>
  <c r="U374" i="6"/>
  <c r="T374" i="6"/>
  <c r="S374" i="6"/>
  <c r="R374" i="6"/>
  <c r="Q374" i="6"/>
  <c r="P374" i="6"/>
  <c r="O374" i="6"/>
  <c r="N374" i="6"/>
  <c r="M374" i="6"/>
  <c r="AC373" i="6"/>
  <c r="AB373" i="6"/>
  <c r="AA373" i="6"/>
  <c r="Z373" i="6"/>
  <c r="X373" i="6"/>
  <c r="W373" i="6"/>
  <c r="V373" i="6"/>
  <c r="U373" i="6"/>
  <c r="T373" i="6"/>
  <c r="S373" i="6"/>
  <c r="R373" i="6"/>
  <c r="Q373" i="6"/>
  <c r="P373" i="6"/>
  <c r="O373" i="6"/>
  <c r="N373" i="6"/>
  <c r="M373" i="6"/>
  <c r="AC372" i="6"/>
  <c r="AB372" i="6"/>
  <c r="AA372" i="6"/>
  <c r="Z372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AC371" i="6"/>
  <c r="AB371" i="6"/>
  <c r="AA371" i="6"/>
  <c r="Z371" i="6"/>
  <c r="X371" i="6"/>
  <c r="W371" i="6"/>
  <c r="V371" i="6"/>
  <c r="U371" i="6"/>
  <c r="T371" i="6"/>
  <c r="S371" i="6"/>
  <c r="R371" i="6"/>
  <c r="Q371" i="6"/>
  <c r="P371" i="6"/>
  <c r="O371" i="6"/>
  <c r="Y371" i="6" s="1"/>
  <c r="AD371" i="6" s="1"/>
  <c r="AE371" i="6" s="1"/>
  <c r="N371" i="6"/>
  <c r="M371" i="6"/>
  <c r="AB370" i="6"/>
  <c r="AA370" i="6"/>
  <c r="Z370" i="6"/>
  <c r="AC370" i="6" s="1"/>
  <c r="X370" i="6"/>
  <c r="W370" i="6"/>
  <c r="V370" i="6"/>
  <c r="U370" i="6"/>
  <c r="T370" i="6"/>
  <c r="S370" i="6"/>
  <c r="R370" i="6"/>
  <c r="Q370" i="6"/>
  <c r="P370" i="6"/>
  <c r="O370" i="6"/>
  <c r="N370" i="6"/>
  <c r="M370" i="6"/>
  <c r="AC369" i="6"/>
  <c r="AB369" i="6"/>
  <c r="AA369" i="6"/>
  <c r="Z369" i="6"/>
  <c r="X369" i="6"/>
  <c r="W369" i="6"/>
  <c r="V369" i="6"/>
  <c r="U369" i="6"/>
  <c r="T369" i="6"/>
  <c r="S369" i="6"/>
  <c r="R369" i="6"/>
  <c r="Q369" i="6"/>
  <c r="P369" i="6"/>
  <c r="O369" i="6"/>
  <c r="Y369" i="6" s="1"/>
  <c r="AD369" i="6" s="1"/>
  <c r="AE369" i="6" s="1"/>
  <c r="N369" i="6"/>
  <c r="M369" i="6"/>
  <c r="AC368" i="6"/>
  <c r="AB368" i="6"/>
  <c r="AA368" i="6"/>
  <c r="Z368" i="6"/>
  <c r="X368" i="6"/>
  <c r="W368" i="6"/>
  <c r="V368" i="6"/>
  <c r="U368" i="6"/>
  <c r="T368" i="6"/>
  <c r="S368" i="6"/>
  <c r="R368" i="6"/>
  <c r="Q368" i="6"/>
  <c r="P368" i="6"/>
  <c r="O368" i="6"/>
  <c r="N368" i="6"/>
  <c r="M368" i="6"/>
  <c r="AC367" i="6"/>
  <c r="AB367" i="6"/>
  <c r="AA367" i="6"/>
  <c r="Z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AB366" i="6"/>
  <c r="AA366" i="6"/>
  <c r="Z366" i="6"/>
  <c r="AC366" i="6" s="1"/>
  <c r="X366" i="6"/>
  <c r="W366" i="6"/>
  <c r="V366" i="6"/>
  <c r="U366" i="6"/>
  <c r="T366" i="6"/>
  <c r="S366" i="6"/>
  <c r="R366" i="6"/>
  <c r="Q366" i="6"/>
  <c r="P366" i="6"/>
  <c r="O366" i="6"/>
  <c r="Y366" i="6" s="1"/>
  <c r="AD366" i="6" s="1"/>
  <c r="AE366" i="6" s="1"/>
  <c r="N366" i="6"/>
  <c r="M366" i="6"/>
  <c r="AB365" i="6"/>
  <c r="AA365" i="6"/>
  <c r="Z365" i="6"/>
  <c r="AC365" i="6" s="1"/>
  <c r="X365" i="6"/>
  <c r="W365" i="6"/>
  <c r="V365" i="6"/>
  <c r="U365" i="6"/>
  <c r="T365" i="6"/>
  <c r="S365" i="6"/>
  <c r="R365" i="6"/>
  <c r="Q365" i="6"/>
  <c r="P365" i="6"/>
  <c r="O365" i="6"/>
  <c r="N365" i="6"/>
  <c r="M365" i="6"/>
  <c r="AC364" i="6"/>
  <c r="AB364" i="6"/>
  <c r="AA364" i="6"/>
  <c r="Z364" i="6"/>
  <c r="X364" i="6"/>
  <c r="W364" i="6"/>
  <c r="V364" i="6"/>
  <c r="U364" i="6"/>
  <c r="T364" i="6"/>
  <c r="S364" i="6"/>
  <c r="R364" i="6"/>
  <c r="Q364" i="6"/>
  <c r="P364" i="6"/>
  <c r="O364" i="6"/>
  <c r="Y364" i="6" s="1"/>
  <c r="AD364" i="6" s="1"/>
  <c r="AE364" i="6" s="1"/>
  <c r="N364" i="6"/>
  <c r="M364" i="6"/>
  <c r="AC363" i="6"/>
  <c r="AB363" i="6"/>
  <c r="AA363" i="6"/>
  <c r="Z363" i="6"/>
  <c r="X363" i="6"/>
  <c r="W363" i="6"/>
  <c r="V363" i="6"/>
  <c r="U363" i="6"/>
  <c r="T363" i="6"/>
  <c r="S363" i="6"/>
  <c r="R363" i="6"/>
  <c r="Q363" i="6"/>
  <c r="P363" i="6"/>
  <c r="O363" i="6"/>
  <c r="N363" i="6"/>
  <c r="M363" i="6"/>
  <c r="AC362" i="6"/>
  <c r="AB362" i="6"/>
  <c r="AA362" i="6"/>
  <c r="Z362" i="6"/>
  <c r="X362" i="6"/>
  <c r="W362" i="6"/>
  <c r="V362" i="6"/>
  <c r="U362" i="6"/>
  <c r="T362" i="6"/>
  <c r="S362" i="6"/>
  <c r="R362" i="6"/>
  <c r="Q362" i="6"/>
  <c r="P362" i="6"/>
  <c r="O362" i="6"/>
  <c r="N362" i="6"/>
  <c r="M362" i="6"/>
  <c r="AC361" i="6"/>
  <c r="AB361" i="6"/>
  <c r="AA361" i="6"/>
  <c r="Z361" i="6"/>
  <c r="X361" i="6"/>
  <c r="W361" i="6"/>
  <c r="V361" i="6"/>
  <c r="U361" i="6"/>
  <c r="T361" i="6"/>
  <c r="S361" i="6"/>
  <c r="R361" i="6"/>
  <c r="Q361" i="6"/>
  <c r="P361" i="6"/>
  <c r="O361" i="6"/>
  <c r="N361" i="6"/>
  <c r="M361" i="6"/>
  <c r="AC360" i="6"/>
  <c r="AB360" i="6"/>
  <c r="AA360" i="6"/>
  <c r="Z360" i="6"/>
  <c r="X360" i="6"/>
  <c r="W360" i="6"/>
  <c r="V360" i="6"/>
  <c r="U360" i="6"/>
  <c r="T360" i="6"/>
  <c r="S360" i="6"/>
  <c r="R360" i="6"/>
  <c r="Q360" i="6"/>
  <c r="P360" i="6"/>
  <c r="O360" i="6"/>
  <c r="N360" i="6"/>
  <c r="M360" i="6"/>
  <c r="AC359" i="6"/>
  <c r="AB359" i="6"/>
  <c r="AA359" i="6"/>
  <c r="Z359" i="6"/>
  <c r="X359" i="6"/>
  <c r="W359" i="6"/>
  <c r="V359" i="6"/>
  <c r="U359" i="6"/>
  <c r="T359" i="6"/>
  <c r="S359" i="6"/>
  <c r="R359" i="6"/>
  <c r="Q359" i="6"/>
  <c r="P359" i="6"/>
  <c r="O359" i="6"/>
  <c r="Y359" i="6" s="1"/>
  <c r="AD359" i="6" s="1"/>
  <c r="AE359" i="6" s="1"/>
  <c r="N359" i="6"/>
  <c r="M359" i="6"/>
  <c r="AC358" i="6"/>
  <c r="AB358" i="6"/>
  <c r="AA358" i="6"/>
  <c r="Z358" i="6"/>
  <c r="X358" i="6"/>
  <c r="W358" i="6"/>
  <c r="V358" i="6"/>
  <c r="U358" i="6"/>
  <c r="T358" i="6"/>
  <c r="S358" i="6"/>
  <c r="R358" i="6"/>
  <c r="Q358" i="6"/>
  <c r="P358" i="6"/>
  <c r="O358" i="6"/>
  <c r="N358" i="6"/>
  <c r="M358" i="6"/>
  <c r="AC357" i="6"/>
  <c r="AB357" i="6"/>
  <c r="AA357" i="6"/>
  <c r="Z357" i="6"/>
  <c r="X357" i="6"/>
  <c r="W357" i="6"/>
  <c r="V357" i="6"/>
  <c r="U357" i="6"/>
  <c r="T357" i="6"/>
  <c r="S357" i="6"/>
  <c r="R357" i="6"/>
  <c r="Q357" i="6"/>
  <c r="P357" i="6"/>
  <c r="O357" i="6"/>
  <c r="Y357" i="6" s="1"/>
  <c r="AD357" i="6" s="1"/>
  <c r="AE357" i="6" s="1"/>
  <c r="N357" i="6"/>
  <c r="M357" i="6"/>
  <c r="AB356" i="6"/>
  <c r="AA356" i="6"/>
  <c r="Z356" i="6"/>
  <c r="AC356" i="6" s="1"/>
  <c r="X356" i="6"/>
  <c r="W356" i="6"/>
  <c r="V356" i="6"/>
  <c r="U356" i="6"/>
  <c r="T356" i="6"/>
  <c r="S356" i="6"/>
  <c r="R356" i="6"/>
  <c r="Q356" i="6"/>
  <c r="P356" i="6"/>
  <c r="O356" i="6"/>
  <c r="N356" i="6"/>
  <c r="M356" i="6"/>
  <c r="AB355" i="6"/>
  <c r="AA355" i="6"/>
  <c r="Z355" i="6"/>
  <c r="AC355" i="6" s="1"/>
  <c r="X355" i="6"/>
  <c r="W355" i="6"/>
  <c r="V355" i="6"/>
  <c r="U355" i="6"/>
  <c r="T355" i="6"/>
  <c r="S355" i="6"/>
  <c r="R355" i="6"/>
  <c r="Q355" i="6"/>
  <c r="P355" i="6"/>
  <c r="O355" i="6"/>
  <c r="N355" i="6"/>
  <c r="M355" i="6"/>
  <c r="AC354" i="6"/>
  <c r="AB354" i="6"/>
  <c r="AA354" i="6"/>
  <c r="Z354" i="6"/>
  <c r="X354" i="6"/>
  <c r="W354" i="6"/>
  <c r="V354" i="6"/>
  <c r="U354" i="6"/>
  <c r="T354" i="6"/>
  <c r="S354" i="6"/>
  <c r="R354" i="6"/>
  <c r="Q354" i="6"/>
  <c r="P354" i="6"/>
  <c r="O354" i="6"/>
  <c r="Y354" i="6" s="1"/>
  <c r="AD354" i="6" s="1"/>
  <c r="AE354" i="6" s="1"/>
  <c r="N354" i="6"/>
  <c r="M354" i="6"/>
  <c r="AC353" i="6"/>
  <c r="AB353" i="6"/>
  <c r="AA353" i="6"/>
  <c r="Z353" i="6"/>
  <c r="X353" i="6"/>
  <c r="W353" i="6"/>
  <c r="V353" i="6"/>
  <c r="U353" i="6"/>
  <c r="T353" i="6"/>
  <c r="S353" i="6"/>
  <c r="R353" i="6"/>
  <c r="Q353" i="6"/>
  <c r="P353" i="6"/>
  <c r="O353" i="6"/>
  <c r="Y353" i="6" s="1"/>
  <c r="AD353" i="6" s="1"/>
  <c r="AE353" i="6" s="1"/>
  <c r="N353" i="6"/>
  <c r="M353" i="6"/>
  <c r="AE352" i="6"/>
  <c r="AC352" i="6"/>
  <c r="AB352" i="6"/>
  <c r="AA352" i="6"/>
  <c r="Z352" i="6"/>
  <c r="X352" i="6"/>
  <c r="W352" i="6"/>
  <c r="V352" i="6"/>
  <c r="U352" i="6"/>
  <c r="T352" i="6"/>
  <c r="S352" i="6"/>
  <c r="R352" i="6"/>
  <c r="Q352" i="6"/>
  <c r="P352" i="6"/>
  <c r="O352" i="6"/>
  <c r="Y352" i="6" s="1"/>
  <c r="AD352" i="6" s="1"/>
  <c r="N352" i="6"/>
  <c r="M352" i="6"/>
  <c r="AB351" i="6"/>
  <c r="AA351" i="6"/>
  <c r="Z351" i="6"/>
  <c r="AC351" i="6" s="1"/>
  <c r="X351" i="6"/>
  <c r="W351" i="6"/>
  <c r="V351" i="6"/>
  <c r="U351" i="6"/>
  <c r="T351" i="6"/>
  <c r="S351" i="6"/>
  <c r="R351" i="6"/>
  <c r="Q351" i="6"/>
  <c r="P351" i="6"/>
  <c r="O351" i="6"/>
  <c r="Y351" i="6" s="1"/>
  <c r="AD351" i="6" s="1"/>
  <c r="AE351" i="6" s="1"/>
  <c r="N351" i="6"/>
  <c r="M351" i="6"/>
  <c r="AB350" i="6"/>
  <c r="AA350" i="6"/>
  <c r="Z350" i="6"/>
  <c r="AC350" i="6" s="1"/>
  <c r="X350" i="6"/>
  <c r="W350" i="6"/>
  <c r="V350" i="6"/>
  <c r="U350" i="6"/>
  <c r="T350" i="6"/>
  <c r="S350" i="6"/>
  <c r="R350" i="6"/>
  <c r="Q350" i="6"/>
  <c r="P350" i="6"/>
  <c r="O350" i="6"/>
  <c r="Y350" i="6" s="1"/>
  <c r="AD350" i="6" s="1"/>
  <c r="AE350" i="6" s="1"/>
  <c r="N350" i="6"/>
  <c r="M350" i="6"/>
  <c r="AC349" i="6"/>
  <c r="AB349" i="6"/>
  <c r="AA349" i="6"/>
  <c r="Z349" i="6"/>
  <c r="X349" i="6"/>
  <c r="W349" i="6"/>
  <c r="V349" i="6"/>
  <c r="U349" i="6"/>
  <c r="T349" i="6"/>
  <c r="S349" i="6"/>
  <c r="R349" i="6"/>
  <c r="Q349" i="6"/>
  <c r="P349" i="6"/>
  <c r="O349" i="6"/>
  <c r="Y349" i="6" s="1"/>
  <c r="AD349" i="6" s="1"/>
  <c r="AE349" i="6" s="1"/>
  <c r="N349" i="6"/>
  <c r="M349" i="6"/>
  <c r="AC348" i="6"/>
  <c r="AB348" i="6"/>
  <c r="AA348" i="6"/>
  <c r="Z348" i="6"/>
  <c r="X348" i="6"/>
  <c r="W348" i="6"/>
  <c r="V348" i="6"/>
  <c r="U348" i="6"/>
  <c r="T348" i="6"/>
  <c r="S348" i="6"/>
  <c r="R348" i="6"/>
  <c r="Q348" i="6"/>
  <c r="P348" i="6"/>
  <c r="O348" i="6"/>
  <c r="Y348" i="6" s="1"/>
  <c r="AD348" i="6" s="1"/>
  <c r="AE348" i="6" s="1"/>
  <c r="N348" i="6"/>
  <c r="M348" i="6"/>
  <c r="AC347" i="6"/>
  <c r="AB347" i="6"/>
  <c r="AA347" i="6"/>
  <c r="Z347" i="6"/>
  <c r="X347" i="6"/>
  <c r="W347" i="6"/>
  <c r="V347" i="6"/>
  <c r="U347" i="6"/>
  <c r="T347" i="6"/>
  <c r="S347" i="6"/>
  <c r="R347" i="6"/>
  <c r="Q347" i="6"/>
  <c r="P347" i="6"/>
  <c r="O347" i="6"/>
  <c r="N347" i="6"/>
  <c r="M347" i="6"/>
  <c r="AB346" i="6"/>
  <c r="AA346" i="6"/>
  <c r="Z346" i="6"/>
  <c r="AC346" i="6" s="1"/>
  <c r="X346" i="6"/>
  <c r="W346" i="6"/>
  <c r="V346" i="6"/>
  <c r="U346" i="6"/>
  <c r="T346" i="6"/>
  <c r="S346" i="6"/>
  <c r="R346" i="6"/>
  <c r="Q346" i="6"/>
  <c r="P346" i="6"/>
  <c r="O346" i="6"/>
  <c r="Y346" i="6" s="1"/>
  <c r="AD346" i="6" s="1"/>
  <c r="AE346" i="6" s="1"/>
  <c r="N346" i="6"/>
  <c r="M346" i="6"/>
  <c r="AB345" i="6"/>
  <c r="AA345" i="6"/>
  <c r="Z345" i="6"/>
  <c r="AC345" i="6" s="1"/>
  <c r="X345" i="6"/>
  <c r="W345" i="6"/>
  <c r="V345" i="6"/>
  <c r="U345" i="6"/>
  <c r="T345" i="6"/>
  <c r="S345" i="6"/>
  <c r="R345" i="6"/>
  <c r="Q345" i="6"/>
  <c r="P345" i="6"/>
  <c r="O345" i="6"/>
  <c r="Y345" i="6" s="1"/>
  <c r="AD345" i="6" s="1"/>
  <c r="AE345" i="6" s="1"/>
  <c r="N345" i="6"/>
  <c r="M345" i="6"/>
  <c r="AB344" i="6"/>
  <c r="AA344" i="6"/>
  <c r="Z344" i="6"/>
  <c r="AC344" i="6" s="1"/>
  <c r="X344" i="6"/>
  <c r="W344" i="6"/>
  <c r="V344" i="6"/>
  <c r="U344" i="6"/>
  <c r="T344" i="6"/>
  <c r="S344" i="6"/>
  <c r="R344" i="6"/>
  <c r="Q344" i="6"/>
  <c r="P344" i="6"/>
  <c r="O344" i="6"/>
  <c r="N344" i="6"/>
  <c r="M344" i="6"/>
  <c r="AC343" i="6"/>
  <c r="AB343" i="6"/>
  <c r="AA343" i="6"/>
  <c r="Z343" i="6"/>
  <c r="X343" i="6"/>
  <c r="W343" i="6"/>
  <c r="V343" i="6"/>
  <c r="U343" i="6"/>
  <c r="T343" i="6"/>
  <c r="S343" i="6"/>
  <c r="R343" i="6"/>
  <c r="Q343" i="6"/>
  <c r="P343" i="6"/>
  <c r="O343" i="6"/>
  <c r="N343" i="6"/>
  <c r="M343" i="6"/>
  <c r="AB342" i="6"/>
  <c r="AA342" i="6"/>
  <c r="Z342" i="6"/>
  <c r="AC342" i="6" s="1"/>
  <c r="X342" i="6"/>
  <c r="W342" i="6"/>
  <c r="V342" i="6"/>
  <c r="U342" i="6"/>
  <c r="T342" i="6"/>
  <c r="S342" i="6"/>
  <c r="R342" i="6"/>
  <c r="Q342" i="6"/>
  <c r="P342" i="6"/>
  <c r="O342" i="6"/>
  <c r="Y342" i="6" s="1"/>
  <c r="AD342" i="6" s="1"/>
  <c r="AE342" i="6" s="1"/>
  <c r="N342" i="6"/>
  <c r="M342" i="6"/>
  <c r="AC341" i="6"/>
  <c r="AB341" i="6"/>
  <c r="AA341" i="6"/>
  <c r="Z341" i="6"/>
  <c r="X341" i="6"/>
  <c r="W341" i="6"/>
  <c r="V341" i="6"/>
  <c r="U341" i="6"/>
  <c r="T341" i="6"/>
  <c r="S341" i="6"/>
  <c r="R341" i="6"/>
  <c r="Q341" i="6"/>
  <c r="P341" i="6"/>
  <c r="O341" i="6"/>
  <c r="N341" i="6"/>
  <c r="M341" i="6"/>
  <c r="AE340" i="6"/>
  <c r="AB340" i="6"/>
  <c r="AA340" i="6"/>
  <c r="Z340" i="6"/>
  <c r="AC340" i="6" s="1"/>
  <c r="X340" i="6"/>
  <c r="W340" i="6"/>
  <c r="V340" i="6"/>
  <c r="U340" i="6"/>
  <c r="T340" i="6"/>
  <c r="S340" i="6"/>
  <c r="R340" i="6"/>
  <c r="Q340" i="6"/>
  <c r="P340" i="6"/>
  <c r="O340" i="6"/>
  <c r="Y340" i="6" s="1"/>
  <c r="AD340" i="6" s="1"/>
  <c r="N340" i="6"/>
  <c r="M340" i="6"/>
  <c r="AC339" i="6"/>
  <c r="AB339" i="6"/>
  <c r="AA339" i="6"/>
  <c r="Z339" i="6"/>
  <c r="X339" i="6"/>
  <c r="W339" i="6"/>
  <c r="V339" i="6"/>
  <c r="U339" i="6"/>
  <c r="T339" i="6"/>
  <c r="S339" i="6"/>
  <c r="R339" i="6"/>
  <c r="Q339" i="6"/>
  <c r="P339" i="6"/>
  <c r="O339" i="6"/>
  <c r="N339" i="6"/>
  <c r="M339" i="6"/>
  <c r="AC338" i="6"/>
  <c r="AB338" i="6"/>
  <c r="AA338" i="6"/>
  <c r="Z338" i="6"/>
  <c r="X338" i="6"/>
  <c r="W338" i="6"/>
  <c r="V338" i="6"/>
  <c r="U338" i="6"/>
  <c r="T338" i="6"/>
  <c r="S338" i="6"/>
  <c r="R338" i="6"/>
  <c r="Q338" i="6"/>
  <c r="P338" i="6"/>
  <c r="O338" i="6"/>
  <c r="Y338" i="6" s="1"/>
  <c r="AD338" i="6" s="1"/>
  <c r="AE338" i="6" s="1"/>
  <c r="N338" i="6"/>
  <c r="M338" i="6"/>
  <c r="AB337" i="6"/>
  <c r="AA337" i="6"/>
  <c r="Z337" i="6"/>
  <c r="AC337" i="6" s="1"/>
  <c r="X337" i="6"/>
  <c r="W337" i="6"/>
  <c r="V337" i="6"/>
  <c r="U337" i="6"/>
  <c r="T337" i="6"/>
  <c r="S337" i="6"/>
  <c r="R337" i="6"/>
  <c r="Q337" i="6"/>
  <c r="P337" i="6"/>
  <c r="O337" i="6"/>
  <c r="Y337" i="6" s="1"/>
  <c r="AD337" i="6" s="1"/>
  <c r="AE337" i="6" s="1"/>
  <c r="N337" i="6"/>
  <c r="M337" i="6"/>
  <c r="AB336" i="6"/>
  <c r="AA336" i="6"/>
  <c r="Z336" i="6"/>
  <c r="AC336" i="6" s="1"/>
  <c r="X336" i="6"/>
  <c r="W336" i="6"/>
  <c r="V336" i="6"/>
  <c r="U336" i="6"/>
  <c r="T336" i="6"/>
  <c r="S336" i="6"/>
  <c r="R336" i="6"/>
  <c r="Q336" i="6"/>
  <c r="P336" i="6"/>
  <c r="O336" i="6"/>
  <c r="N336" i="6"/>
  <c r="M336" i="6"/>
  <c r="AB335" i="6"/>
  <c r="AA335" i="6"/>
  <c r="Z335" i="6"/>
  <c r="AC335" i="6" s="1"/>
  <c r="X335" i="6"/>
  <c r="W335" i="6"/>
  <c r="V335" i="6"/>
  <c r="U335" i="6"/>
  <c r="T335" i="6"/>
  <c r="S335" i="6"/>
  <c r="R335" i="6"/>
  <c r="Q335" i="6"/>
  <c r="P335" i="6"/>
  <c r="O335" i="6"/>
  <c r="N335" i="6"/>
  <c r="M335" i="6"/>
  <c r="AC334" i="6"/>
  <c r="AB334" i="6"/>
  <c r="AA334" i="6"/>
  <c r="Z334" i="6"/>
  <c r="X334" i="6"/>
  <c r="W334" i="6"/>
  <c r="V334" i="6"/>
  <c r="U334" i="6"/>
  <c r="T334" i="6"/>
  <c r="S334" i="6"/>
  <c r="R334" i="6"/>
  <c r="Q334" i="6"/>
  <c r="P334" i="6"/>
  <c r="O334" i="6"/>
  <c r="Y334" i="6" s="1"/>
  <c r="AD334" i="6" s="1"/>
  <c r="AE334" i="6" s="1"/>
  <c r="N334" i="6"/>
  <c r="M334" i="6"/>
  <c r="AC333" i="6"/>
  <c r="AB333" i="6"/>
  <c r="AA333" i="6"/>
  <c r="Z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AC332" i="6"/>
  <c r="AB332" i="6"/>
  <c r="AA332" i="6"/>
  <c r="Z332" i="6"/>
  <c r="X332" i="6"/>
  <c r="W332" i="6"/>
  <c r="V332" i="6"/>
  <c r="U332" i="6"/>
  <c r="T332" i="6"/>
  <c r="S332" i="6"/>
  <c r="R332" i="6"/>
  <c r="Q332" i="6"/>
  <c r="P332" i="6"/>
  <c r="O332" i="6"/>
  <c r="N332" i="6"/>
  <c r="M332" i="6"/>
  <c r="AC331" i="6"/>
  <c r="AB331" i="6"/>
  <c r="AA331" i="6"/>
  <c r="Z331" i="6"/>
  <c r="X331" i="6"/>
  <c r="W331" i="6"/>
  <c r="V331" i="6"/>
  <c r="U331" i="6"/>
  <c r="T331" i="6"/>
  <c r="S331" i="6"/>
  <c r="R331" i="6"/>
  <c r="Q331" i="6"/>
  <c r="P331" i="6"/>
  <c r="O331" i="6"/>
  <c r="Y331" i="6" s="1"/>
  <c r="AD331" i="6" s="1"/>
  <c r="AE331" i="6" s="1"/>
  <c r="N331" i="6"/>
  <c r="M331" i="6"/>
  <c r="AB330" i="6"/>
  <c r="AA330" i="6"/>
  <c r="Z330" i="6"/>
  <c r="AC330" i="6" s="1"/>
  <c r="X330" i="6"/>
  <c r="W330" i="6"/>
  <c r="V330" i="6"/>
  <c r="U330" i="6"/>
  <c r="T330" i="6"/>
  <c r="S330" i="6"/>
  <c r="R330" i="6"/>
  <c r="Q330" i="6"/>
  <c r="P330" i="6"/>
  <c r="O330" i="6"/>
  <c r="Y330" i="6" s="1"/>
  <c r="AD330" i="6" s="1"/>
  <c r="AE330" i="6" s="1"/>
  <c r="N330" i="6"/>
  <c r="M330" i="6"/>
  <c r="AC329" i="6"/>
  <c r="AB329" i="6"/>
  <c r="AA329" i="6"/>
  <c r="Z329" i="6"/>
  <c r="X329" i="6"/>
  <c r="W329" i="6"/>
  <c r="V329" i="6"/>
  <c r="U329" i="6"/>
  <c r="T329" i="6"/>
  <c r="S329" i="6"/>
  <c r="R329" i="6"/>
  <c r="Q329" i="6"/>
  <c r="P329" i="6"/>
  <c r="O329" i="6"/>
  <c r="N329" i="6"/>
  <c r="M329" i="6"/>
  <c r="AB328" i="6"/>
  <c r="AA328" i="6"/>
  <c r="Z328" i="6"/>
  <c r="AC328" i="6" s="1"/>
  <c r="X328" i="6"/>
  <c r="W328" i="6"/>
  <c r="V328" i="6"/>
  <c r="U328" i="6"/>
  <c r="T328" i="6"/>
  <c r="S328" i="6"/>
  <c r="R328" i="6"/>
  <c r="Q328" i="6"/>
  <c r="P328" i="6"/>
  <c r="O328" i="6"/>
  <c r="N328" i="6"/>
  <c r="M328" i="6"/>
  <c r="AC327" i="6"/>
  <c r="AB327" i="6"/>
  <c r="AA327" i="6"/>
  <c r="Z327" i="6"/>
  <c r="X327" i="6"/>
  <c r="W327" i="6"/>
  <c r="V327" i="6"/>
  <c r="U327" i="6"/>
  <c r="T327" i="6"/>
  <c r="S327" i="6"/>
  <c r="R327" i="6"/>
  <c r="Q327" i="6"/>
  <c r="P327" i="6"/>
  <c r="O327" i="6"/>
  <c r="Y327" i="6" s="1"/>
  <c r="AD327" i="6" s="1"/>
  <c r="AE327" i="6" s="1"/>
  <c r="N327" i="6"/>
  <c r="M327" i="6"/>
  <c r="AB326" i="6"/>
  <c r="AA326" i="6"/>
  <c r="Z326" i="6"/>
  <c r="AC326" i="6" s="1"/>
  <c r="X326" i="6"/>
  <c r="W326" i="6"/>
  <c r="V326" i="6"/>
  <c r="U326" i="6"/>
  <c r="T326" i="6"/>
  <c r="S326" i="6"/>
  <c r="R326" i="6"/>
  <c r="Q326" i="6"/>
  <c r="P326" i="6"/>
  <c r="O326" i="6"/>
  <c r="N326" i="6"/>
  <c r="M326" i="6"/>
  <c r="AC325" i="6"/>
  <c r="AB325" i="6"/>
  <c r="AA325" i="6"/>
  <c r="Z325" i="6"/>
  <c r="X325" i="6"/>
  <c r="W325" i="6"/>
  <c r="V325" i="6"/>
  <c r="U325" i="6"/>
  <c r="T325" i="6"/>
  <c r="S325" i="6"/>
  <c r="R325" i="6"/>
  <c r="Q325" i="6"/>
  <c r="P325" i="6"/>
  <c r="O325" i="6"/>
  <c r="Y325" i="6" s="1"/>
  <c r="AD325" i="6" s="1"/>
  <c r="AE325" i="6" s="1"/>
  <c r="N325" i="6"/>
  <c r="M325" i="6"/>
  <c r="AB324" i="6"/>
  <c r="AA324" i="6"/>
  <c r="Z324" i="6"/>
  <c r="AC324" i="6" s="1"/>
  <c r="X324" i="6"/>
  <c r="W324" i="6"/>
  <c r="V324" i="6"/>
  <c r="U324" i="6"/>
  <c r="T324" i="6"/>
  <c r="S324" i="6"/>
  <c r="R324" i="6"/>
  <c r="Q324" i="6"/>
  <c r="P324" i="6"/>
  <c r="O324" i="6"/>
  <c r="Y324" i="6" s="1"/>
  <c r="AD324" i="6" s="1"/>
  <c r="AE324" i="6" s="1"/>
  <c r="N324" i="6"/>
  <c r="M324" i="6"/>
  <c r="AC323" i="6"/>
  <c r="AB323" i="6"/>
  <c r="AA323" i="6"/>
  <c r="Z323" i="6"/>
  <c r="X323" i="6"/>
  <c r="W323" i="6"/>
  <c r="V323" i="6"/>
  <c r="U323" i="6"/>
  <c r="T323" i="6"/>
  <c r="S323" i="6"/>
  <c r="R323" i="6"/>
  <c r="Q323" i="6"/>
  <c r="P323" i="6"/>
  <c r="O323" i="6"/>
  <c r="Y323" i="6" s="1"/>
  <c r="AD323" i="6" s="1"/>
  <c r="AE323" i="6" s="1"/>
  <c r="N323" i="6"/>
  <c r="M323" i="6"/>
  <c r="AB322" i="6"/>
  <c r="AA322" i="6"/>
  <c r="Z322" i="6"/>
  <c r="AC322" i="6" s="1"/>
  <c r="X322" i="6"/>
  <c r="W322" i="6"/>
  <c r="V322" i="6"/>
  <c r="U322" i="6"/>
  <c r="T322" i="6"/>
  <c r="S322" i="6"/>
  <c r="R322" i="6"/>
  <c r="Q322" i="6"/>
  <c r="P322" i="6"/>
  <c r="O322" i="6"/>
  <c r="N322" i="6"/>
  <c r="M322" i="6"/>
  <c r="AC321" i="6"/>
  <c r="AB321" i="6"/>
  <c r="AA321" i="6"/>
  <c r="Z321" i="6"/>
  <c r="X321" i="6"/>
  <c r="W321" i="6"/>
  <c r="V321" i="6"/>
  <c r="U321" i="6"/>
  <c r="T321" i="6"/>
  <c r="S321" i="6"/>
  <c r="R321" i="6"/>
  <c r="Q321" i="6"/>
  <c r="P321" i="6"/>
  <c r="O321" i="6"/>
  <c r="Y321" i="6" s="1"/>
  <c r="AD321" i="6" s="1"/>
  <c r="AE321" i="6" s="1"/>
  <c r="N321" i="6"/>
  <c r="M321" i="6"/>
  <c r="AB320" i="6"/>
  <c r="AA320" i="6"/>
  <c r="Z320" i="6"/>
  <c r="AC320" i="6" s="1"/>
  <c r="X320" i="6"/>
  <c r="W320" i="6"/>
  <c r="V320" i="6"/>
  <c r="U320" i="6"/>
  <c r="T320" i="6"/>
  <c r="S320" i="6"/>
  <c r="R320" i="6"/>
  <c r="Q320" i="6"/>
  <c r="P320" i="6"/>
  <c r="O320" i="6"/>
  <c r="Y320" i="6" s="1"/>
  <c r="AD320" i="6" s="1"/>
  <c r="AE320" i="6" s="1"/>
  <c r="N320" i="6"/>
  <c r="M320" i="6"/>
  <c r="AC319" i="6"/>
  <c r="AB319" i="6"/>
  <c r="AA319" i="6"/>
  <c r="Z319" i="6"/>
  <c r="X319" i="6"/>
  <c r="W319" i="6"/>
  <c r="V319" i="6"/>
  <c r="U319" i="6"/>
  <c r="T319" i="6"/>
  <c r="S319" i="6"/>
  <c r="R319" i="6"/>
  <c r="Q319" i="6"/>
  <c r="P319" i="6"/>
  <c r="O319" i="6"/>
  <c r="N319" i="6"/>
  <c r="M319" i="6"/>
  <c r="AC318" i="6"/>
  <c r="AB318" i="6"/>
  <c r="AA318" i="6"/>
  <c r="Z318" i="6"/>
  <c r="X318" i="6"/>
  <c r="W318" i="6"/>
  <c r="V318" i="6"/>
  <c r="U318" i="6"/>
  <c r="T318" i="6"/>
  <c r="S318" i="6"/>
  <c r="R318" i="6"/>
  <c r="Q318" i="6"/>
  <c r="P318" i="6"/>
  <c r="O318" i="6"/>
  <c r="Y318" i="6" s="1"/>
  <c r="AD318" i="6" s="1"/>
  <c r="AE318" i="6" s="1"/>
  <c r="N318" i="6"/>
  <c r="M318" i="6"/>
  <c r="AB317" i="6"/>
  <c r="AA317" i="6"/>
  <c r="Z317" i="6"/>
  <c r="AC317" i="6" s="1"/>
  <c r="X317" i="6"/>
  <c r="W317" i="6"/>
  <c r="V317" i="6"/>
  <c r="U317" i="6"/>
  <c r="T317" i="6"/>
  <c r="S317" i="6"/>
  <c r="R317" i="6"/>
  <c r="Q317" i="6"/>
  <c r="P317" i="6"/>
  <c r="O317" i="6"/>
  <c r="Y317" i="6" s="1"/>
  <c r="AD317" i="6" s="1"/>
  <c r="AE317" i="6" s="1"/>
  <c r="N317" i="6"/>
  <c r="M317" i="6"/>
  <c r="AB316" i="6"/>
  <c r="AA316" i="6"/>
  <c r="Z316" i="6"/>
  <c r="AC316" i="6" s="1"/>
  <c r="X316" i="6"/>
  <c r="W316" i="6"/>
  <c r="V316" i="6"/>
  <c r="U316" i="6"/>
  <c r="T316" i="6"/>
  <c r="S316" i="6"/>
  <c r="R316" i="6"/>
  <c r="Q316" i="6"/>
  <c r="P316" i="6"/>
  <c r="O316" i="6"/>
  <c r="N316" i="6"/>
  <c r="M316" i="6"/>
  <c r="AB315" i="6"/>
  <c r="AA315" i="6"/>
  <c r="Z315" i="6"/>
  <c r="AC315" i="6" s="1"/>
  <c r="X315" i="6"/>
  <c r="W315" i="6"/>
  <c r="V315" i="6"/>
  <c r="U315" i="6"/>
  <c r="T315" i="6"/>
  <c r="S315" i="6"/>
  <c r="R315" i="6"/>
  <c r="Q315" i="6"/>
  <c r="P315" i="6"/>
  <c r="O315" i="6"/>
  <c r="Y315" i="6" s="1"/>
  <c r="AD315" i="6" s="1"/>
  <c r="AE315" i="6" s="1"/>
  <c r="N315" i="6"/>
  <c r="M315" i="6"/>
  <c r="AC314" i="6"/>
  <c r="AB314" i="6"/>
  <c r="AA314" i="6"/>
  <c r="Z314" i="6"/>
  <c r="X314" i="6"/>
  <c r="W314" i="6"/>
  <c r="V314" i="6"/>
  <c r="U314" i="6"/>
  <c r="T314" i="6"/>
  <c r="S314" i="6"/>
  <c r="R314" i="6"/>
  <c r="Q314" i="6"/>
  <c r="P314" i="6"/>
  <c r="O314" i="6"/>
  <c r="Y314" i="6" s="1"/>
  <c r="AD314" i="6" s="1"/>
  <c r="AE314" i="6" s="1"/>
  <c r="N314" i="6"/>
  <c r="M314" i="6"/>
  <c r="AC313" i="6"/>
  <c r="AB313" i="6"/>
  <c r="AA313" i="6"/>
  <c r="Z313" i="6"/>
  <c r="X313" i="6"/>
  <c r="W313" i="6"/>
  <c r="V313" i="6"/>
  <c r="U313" i="6"/>
  <c r="T313" i="6"/>
  <c r="S313" i="6"/>
  <c r="R313" i="6"/>
  <c r="Q313" i="6"/>
  <c r="P313" i="6"/>
  <c r="O313" i="6"/>
  <c r="N313" i="6"/>
  <c r="M313" i="6"/>
  <c r="AC312" i="6"/>
  <c r="AB312" i="6"/>
  <c r="AA312" i="6"/>
  <c r="Z312" i="6"/>
  <c r="X312" i="6"/>
  <c r="W312" i="6"/>
  <c r="V312" i="6"/>
  <c r="U312" i="6"/>
  <c r="T312" i="6"/>
  <c r="S312" i="6"/>
  <c r="R312" i="6"/>
  <c r="Q312" i="6"/>
  <c r="P312" i="6"/>
  <c r="O312" i="6"/>
  <c r="N312" i="6"/>
  <c r="M312" i="6"/>
  <c r="AC311" i="6"/>
  <c r="AB311" i="6"/>
  <c r="AA311" i="6"/>
  <c r="Z311" i="6"/>
  <c r="X311" i="6"/>
  <c r="W311" i="6"/>
  <c r="V311" i="6"/>
  <c r="U311" i="6"/>
  <c r="T311" i="6"/>
  <c r="S311" i="6"/>
  <c r="R311" i="6"/>
  <c r="Q311" i="6"/>
  <c r="P311" i="6"/>
  <c r="O311" i="6"/>
  <c r="N311" i="6"/>
  <c r="M311" i="6"/>
  <c r="AC310" i="6"/>
  <c r="AB310" i="6"/>
  <c r="AA310" i="6"/>
  <c r="Z310" i="6"/>
  <c r="X310" i="6"/>
  <c r="W310" i="6"/>
  <c r="V310" i="6"/>
  <c r="U310" i="6"/>
  <c r="T310" i="6"/>
  <c r="S310" i="6"/>
  <c r="R310" i="6"/>
  <c r="Q310" i="6"/>
  <c r="P310" i="6"/>
  <c r="O310" i="6"/>
  <c r="N310" i="6"/>
  <c r="M310" i="6"/>
  <c r="AB309" i="6"/>
  <c r="AA309" i="6"/>
  <c r="Z309" i="6"/>
  <c r="AC309" i="6" s="1"/>
  <c r="X309" i="6"/>
  <c r="W309" i="6"/>
  <c r="V309" i="6"/>
  <c r="U309" i="6"/>
  <c r="T309" i="6"/>
  <c r="S309" i="6"/>
  <c r="R309" i="6"/>
  <c r="Q309" i="6"/>
  <c r="P309" i="6"/>
  <c r="O309" i="6"/>
  <c r="Y309" i="6" s="1"/>
  <c r="AD309" i="6" s="1"/>
  <c r="AE309" i="6" s="1"/>
  <c r="N309" i="6"/>
  <c r="M309" i="6"/>
  <c r="AC308" i="6"/>
  <c r="AB308" i="6"/>
  <c r="AA308" i="6"/>
  <c r="Z308" i="6"/>
  <c r="X308" i="6"/>
  <c r="W308" i="6"/>
  <c r="V308" i="6"/>
  <c r="U308" i="6"/>
  <c r="T308" i="6"/>
  <c r="S308" i="6"/>
  <c r="R308" i="6"/>
  <c r="Q308" i="6"/>
  <c r="P308" i="6"/>
  <c r="O308" i="6"/>
  <c r="Y308" i="6" s="1"/>
  <c r="AD308" i="6" s="1"/>
  <c r="AE308" i="6" s="1"/>
  <c r="N308" i="6"/>
  <c r="M308" i="6"/>
  <c r="AB307" i="6"/>
  <c r="AA307" i="6"/>
  <c r="Z307" i="6"/>
  <c r="AC307" i="6" s="1"/>
  <c r="X307" i="6"/>
  <c r="W307" i="6"/>
  <c r="V307" i="6"/>
  <c r="U307" i="6"/>
  <c r="T307" i="6"/>
  <c r="S307" i="6"/>
  <c r="R307" i="6"/>
  <c r="Q307" i="6"/>
  <c r="P307" i="6"/>
  <c r="O307" i="6"/>
  <c r="Y307" i="6" s="1"/>
  <c r="AD307" i="6" s="1"/>
  <c r="AE307" i="6" s="1"/>
  <c r="N307" i="6"/>
  <c r="M307" i="6"/>
  <c r="AB306" i="6"/>
  <c r="AA306" i="6"/>
  <c r="Z306" i="6"/>
  <c r="AC306" i="6" s="1"/>
  <c r="X306" i="6"/>
  <c r="W306" i="6"/>
  <c r="V306" i="6"/>
  <c r="U306" i="6"/>
  <c r="T306" i="6"/>
  <c r="S306" i="6"/>
  <c r="R306" i="6"/>
  <c r="Q306" i="6"/>
  <c r="P306" i="6"/>
  <c r="O306" i="6"/>
  <c r="N306" i="6"/>
  <c r="M306" i="6"/>
  <c r="AB305" i="6"/>
  <c r="AA305" i="6"/>
  <c r="Z305" i="6"/>
  <c r="AC305" i="6" s="1"/>
  <c r="X305" i="6"/>
  <c r="W305" i="6"/>
  <c r="V305" i="6"/>
  <c r="U305" i="6"/>
  <c r="T305" i="6"/>
  <c r="S305" i="6"/>
  <c r="R305" i="6"/>
  <c r="Q305" i="6"/>
  <c r="P305" i="6"/>
  <c r="O305" i="6"/>
  <c r="Y305" i="6" s="1"/>
  <c r="AD305" i="6" s="1"/>
  <c r="AE305" i="6" s="1"/>
  <c r="N305" i="6"/>
  <c r="M305" i="6"/>
  <c r="AC304" i="6"/>
  <c r="AB304" i="6"/>
  <c r="AA304" i="6"/>
  <c r="Z304" i="6"/>
  <c r="X304" i="6"/>
  <c r="W304" i="6"/>
  <c r="V304" i="6"/>
  <c r="U304" i="6"/>
  <c r="T304" i="6"/>
  <c r="S304" i="6"/>
  <c r="R304" i="6"/>
  <c r="Q304" i="6"/>
  <c r="P304" i="6"/>
  <c r="O304" i="6"/>
  <c r="Y304" i="6" s="1"/>
  <c r="AD304" i="6" s="1"/>
  <c r="AE304" i="6" s="1"/>
  <c r="N304" i="6"/>
  <c r="M304" i="6"/>
  <c r="AC303" i="6"/>
  <c r="AB303" i="6"/>
  <c r="AA303" i="6"/>
  <c r="Z303" i="6"/>
  <c r="X303" i="6"/>
  <c r="W303" i="6"/>
  <c r="V303" i="6"/>
  <c r="U303" i="6"/>
  <c r="T303" i="6"/>
  <c r="S303" i="6"/>
  <c r="R303" i="6"/>
  <c r="Q303" i="6"/>
  <c r="P303" i="6"/>
  <c r="O303" i="6"/>
  <c r="N303" i="6"/>
  <c r="M303" i="6"/>
  <c r="AC302" i="6"/>
  <c r="AB302" i="6"/>
  <c r="AA302" i="6"/>
  <c r="Z302" i="6"/>
  <c r="X302" i="6"/>
  <c r="W302" i="6"/>
  <c r="V302" i="6"/>
  <c r="U302" i="6"/>
  <c r="T302" i="6"/>
  <c r="S302" i="6"/>
  <c r="R302" i="6"/>
  <c r="Q302" i="6"/>
  <c r="P302" i="6"/>
  <c r="O302" i="6"/>
  <c r="N302" i="6"/>
  <c r="M302" i="6"/>
  <c r="AB301" i="6"/>
  <c r="AA301" i="6"/>
  <c r="Z301" i="6"/>
  <c r="AC301" i="6" s="1"/>
  <c r="X301" i="6"/>
  <c r="W301" i="6"/>
  <c r="V301" i="6"/>
  <c r="U301" i="6"/>
  <c r="T301" i="6"/>
  <c r="S301" i="6"/>
  <c r="R301" i="6"/>
  <c r="Q301" i="6"/>
  <c r="P301" i="6"/>
  <c r="O301" i="6"/>
  <c r="Y301" i="6" s="1"/>
  <c r="AD301" i="6" s="1"/>
  <c r="AE301" i="6" s="1"/>
  <c r="N301" i="6"/>
  <c r="M301" i="6"/>
  <c r="AB300" i="6"/>
  <c r="AA300" i="6"/>
  <c r="Z300" i="6"/>
  <c r="AC300" i="6" s="1"/>
  <c r="X300" i="6"/>
  <c r="W300" i="6"/>
  <c r="V300" i="6"/>
  <c r="U300" i="6"/>
  <c r="T300" i="6"/>
  <c r="S300" i="6"/>
  <c r="R300" i="6"/>
  <c r="Q300" i="6"/>
  <c r="P300" i="6"/>
  <c r="O300" i="6"/>
  <c r="Y300" i="6" s="1"/>
  <c r="AD300" i="6" s="1"/>
  <c r="AE300" i="6" s="1"/>
  <c r="N300" i="6"/>
  <c r="M300" i="6"/>
  <c r="AC299" i="6"/>
  <c r="AB299" i="6"/>
  <c r="AA299" i="6"/>
  <c r="Z299" i="6"/>
  <c r="X299" i="6"/>
  <c r="W299" i="6"/>
  <c r="V299" i="6"/>
  <c r="U299" i="6"/>
  <c r="T299" i="6"/>
  <c r="S299" i="6"/>
  <c r="R299" i="6"/>
  <c r="Q299" i="6"/>
  <c r="P299" i="6"/>
  <c r="O299" i="6"/>
  <c r="Y299" i="6" s="1"/>
  <c r="AD299" i="6" s="1"/>
  <c r="AE299" i="6" s="1"/>
  <c r="N299" i="6"/>
  <c r="M299" i="6"/>
  <c r="AC298" i="6"/>
  <c r="AB298" i="6"/>
  <c r="AA298" i="6"/>
  <c r="Z298" i="6"/>
  <c r="X298" i="6"/>
  <c r="W298" i="6"/>
  <c r="V298" i="6"/>
  <c r="U298" i="6"/>
  <c r="T298" i="6"/>
  <c r="S298" i="6"/>
  <c r="R298" i="6"/>
  <c r="Q298" i="6"/>
  <c r="P298" i="6"/>
  <c r="O298" i="6"/>
  <c r="N298" i="6"/>
  <c r="M298" i="6"/>
  <c r="AB297" i="6"/>
  <c r="AA297" i="6"/>
  <c r="Z297" i="6"/>
  <c r="AC297" i="6" s="1"/>
  <c r="X297" i="6"/>
  <c r="W297" i="6"/>
  <c r="V297" i="6"/>
  <c r="U297" i="6"/>
  <c r="T297" i="6"/>
  <c r="S297" i="6"/>
  <c r="R297" i="6"/>
  <c r="Q297" i="6"/>
  <c r="P297" i="6"/>
  <c r="O297" i="6"/>
  <c r="Y297" i="6" s="1"/>
  <c r="AD297" i="6" s="1"/>
  <c r="AE297" i="6" s="1"/>
  <c r="N297" i="6"/>
  <c r="M297" i="6"/>
  <c r="AB296" i="6"/>
  <c r="AA296" i="6"/>
  <c r="Z296" i="6"/>
  <c r="AC296" i="6" s="1"/>
  <c r="X296" i="6"/>
  <c r="W296" i="6"/>
  <c r="V296" i="6"/>
  <c r="U296" i="6"/>
  <c r="T296" i="6"/>
  <c r="S296" i="6"/>
  <c r="R296" i="6"/>
  <c r="Q296" i="6"/>
  <c r="P296" i="6"/>
  <c r="O296" i="6"/>
  <c r="Y296" i="6" s="1"/>
  <c r="AD296" i="6" s="1"/>
  <c r="AE296" i="6" s="1"/>
  <c r="N296" i="6"/>
  <c r="M296" i="6"/>
  <c r="AB295" i="6"/>
  <c r="AA295" i="6"/>
  <c r="Z295" i="6"/>
  <c r="AC295" i="6" s="1"/>
  <c r="X295" i="6"/>
  <c r="W295" i="6"/>
  <c r="V295" i="6"/>
  <c r="U295" i="6"/>
  <c r="T295" i="6"/>
  <c r="S295" i="6"/>
  <c r="R295" i="6"/>
  <c r="Q295" i="6"/>
  <c r="P295" i="6"/>
  <c r="O295" i="6"/>
  <c r="N295" i="6"/>
  <c r="M295" i="6"/>
  <c r="AB294" i="6"/>
  <c r="AA294" i="6"/>
  <c r="Z294" i="6"/>
  <c r="AC294" i="6" s="1"/>
  <c r="X294" i="6"/>
  <c r="W294" i="6"/>
  <c r="V294" i="6"/>
  <c r="U294" i="6"/>
  <c r="T294" i="6"/>
  <c r="S294" i="6"/>
  <c r="R294" i="6"/>
  <c r="Q294" i="6"/>
  <c r="P294" i="6"/>
  <c r="O294" i="6"/>
  <c r="Y294" i="6" s="1"/>
  <c r="AD294" i="6" s="1"/>
  <c r="AE294" i="6" s="1"/>
  <c r="N294" i="6"/>
  <c r="M294" i="6"/>
  <c r="AC293" i="6"/>
  <c r="AB293" i="6"/>
  <c r="AA293" i="6"/>
  <c r="Z293" i="6"/>
  <c r="X293" i="6"/>
  <c r="W293" i="6"/>
  <c r="V293" i="6"/>
  <c r="U293" i="6"/>
  <c r="T293" i="6"/>
  <c r="S293" i="6"/>
  <c r="R293" i="6"/>
  <c r="Q293" i="6"/>
  <c r="P293" i="6"/>
  <c r="O293" i="6"/>
  <c r="Y293" i="6" s="1"/>
  <c r="AD293" i="6" s="1"/>
  <c r="AE293" i="6" s="1"/>
  <c r="N293" i="6"/>
  <c r="M293" i="6"/>
  <c r="AC292" i="6"/>
  <c r="AB292" i="6"/>
  <c r="AA292" i="6"/>
  <c r="Z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AC291" i="6"/>
  <c r="AB291" i="6"/>
  <c r="AA291" i="6"/>
  <c r="Z291" i="6"/>
  <c r="X291" i="6"/>
  <c r="W291" i="6"/>
  <c r="V291" i="6"/>
  <c r="U291" i="6"/>
  <c r="T291" i="6"/>
  <c r="S291" i="6"/>
  <c r="R291" i="6"/>
  <c r="Q291" i="6"/>
  <c r="P291" i="6"/>
  <c r="O291" i="6"/>
  <c r="N291" i="6"/>
  <c r="M291" i="6"/>
  <c r="AC290" i="6"/>
  <c r="AB290" i="6"/>
  <c r="AA290" i="6"/>
  <c r="Z290" i="6"/>
  <c r="X290" i="6"/>
  <c r="W290" i="6"/>
  <c r="V290" i="6"/>
  <c r="U290" i="6"/>
  <c r="T290" i="6"/>
  <c r="S290" i="6"/>
  <c r="R290" i="6"/>
  <c r="Q290" i="6"/>
  <c r="P290" i="6"/>
  <c r="O290" i="6"/>
  <c r="N290" i="6"/>
  <c r="M290" i="6"/>
  <c r="AB289" i="6"/>
  <c r="AA289" i="6"/>
  <c r="Z289" i="6"/>
  <c r="AC289" i="6" s="1"/>
  <c r="X289" i="6"/>
  <c r="W289" i="6"/>
  <c r="V289" i="6"/>
  <c r="U289" i="6"/>
  <c r="T289" i="6"/>
  <c r="S289" i="6"/>
  <c r="R289" i="6"/>
  <c r="Q289" i="6"/>
  <c r="P289" i="6"/>
  <c r="O289" i="6"/>
  <c r="N289" i="6"/>
  <c r="M289" i="6"/>
  <c r="AC288" i="6"/>
  <c r="AB288" i="6"/>
  <c r="AA288" i="6"/>
  <c r="Z288" i="6"/>
  <c r="X288" i="6"/>
  <c r="W288" i="6"/>
  <c r="V288" i="6"/>
  <c r="U288" i="6"/>
  <c r="T288" i="6"/>
  <c r="S288" i="6"/>
  <c r="R288" i="6"/>
  <c r="Q288" i="6"/>
  <c r="P288" i="6"/>
  <c r="O288" i="6"/>
  <c r="Y288" i="6" s="1"/>
  <c r="AD288" i="6" s="1"/>
  <c r="AE288" i="6" s="1"/>
  <c r="N288" i="6"/>
  <c r="M288" i="6"/>
  <c r="AB287" i="6"/>
  <c r="AA287" i="6"/>
  <c r="Z287" i="6"/>
  <c r="AC287" i="6" s="1"/>
  <c r="X287" i="6"/>
  <c r="W287" i="6"/>
  <c r="V287" i="6"/>
  <c r="U287" i="6"/>
  <c r="T287" i="6"/>
  <c r="S287" i="6"/>
  <c r="R287" i="6"/>
  <c r="Q287" i="6"/>
  <c r="P287" i="6"/>
  <c r="O287" i="6"/>
  <c r="Y287" i="6" s="1"/>
  <c r="AD287" i="6" s="1"/>
  <c r="AE287" i="6" s="1"/>
  <c r="N287" i="6"/>
  <c r="M287" i="6"/>
  <c r="AB286" i="6"/>
  <c r="AA286" i="6"/>
  <c r="Z286" i="6"/>
  <c r="AC286" i="6" s="1"/>
  <c r="X286" i="6"/>
  <c r="W286" i="6"/>
  <c r="V286" i="6"/>
  <c r="U286" i="6"/>
  <c r="T286" i="6"/>
  <c r="S286" i="6"/>
  <c r="R286" i="6"/>
  <c r="Q286" i="6"/>
  <c r="P286" i="6"/>
  <c r="O286" i="6"/>
  <c r="Y286" i="6" s="1"/>
  <c r="AD286" i="6" s="1"/>
  <c r="AE286" i="6" s="1"/>
  <c r="N286" i="6"/>
  <c r="M286" i="6"/>
  <c r="AC285" i="6"/>
  <c r="AB285" i="6"/>
  <c r="AA285" i="6"/>
  <c r="Z285" i="6"/>
  <c r="X285" i="6"/>
  <c r="W285" i="6"/>
  <c r="V285" i="6"/>
  <c r="U285" i="6"/>
  <c r="T285" i="6"/>
  <c r="S285" i="6"/>
  <c r="R285" i="6"/>
  <c r="Q285" i="6"/>
  <c r="P285" i="6"/>
  <c r="O285" i="6"/>
  <c r="N285" i="6"/>
  <c r="M285" i="6"/>
  <c r="AB284" i="6"/>
  <c r="AA284" i="6"/>
  <c r="Z284" i="6"/>
  <c r="AC284" i="6" s="1"/>
  <c r="X284" i="6"/>
  <c r="W284" i="6"/>
  <c r="V284" i="6"/>
  <c r="U284" i="6"/>
  <c r="T284" i="6"/>
  <c r="S284" i="6"/>
  <c r="R284" i="6"/>
  <c r="Q284" i="6"/>
  <c r="P284" i="6"/>
  <c r="O284" i="6"/>
  <c r="N284" i="6"/>
  <c r="M284" i="6"/>
  <c r="AD283" i="6"/>
  <c r="AE283" i="6" s="1"/>
  <c r="AC283" i="6"/>
  <c r="AB283" i="6"/>
  <c r="AA283" i="6"/>
  <c r="Z283" i="6"/>
  <c r="X283" i="6"/>
  <c r="W283" i="6"/>
  <c r="V283" i="6"/>
  <c r="U283" i="6"/>
  <c r="T283" i="6"/>
  <c r="S283" i="6"/>
  <c r="R283" i="6"/>
  <c r="Q283" i="6"/>
  <c r="P283" i="6"/>
  <c r="O283" i="6"/>
  <c r="Y283" i="6" s="1"/>
  <c r="N283" i="6"/>
  <c r="M283" i="6"/>
  <c r="AC282" i="6"/>
  <c r="AB282" i="6"/>
  <c r="AA282" i="6"/>
  <c r="Z282" i="6"/>
  <c r="X282" i="6"/>
  <c r="W282" i="6"/>
  <c r="V282" i="6"/>
  <c r="U282" i="6"/>
  <c r="T282" i="6"/>
  <c r="S282" i="6"/>
  <c r="R282" i="6"/>
  <c r="Q282" i="6"/>
  <c r="P282" i="6"/>
  <c r="O282" i="6"/>
  <c r="N282" i="6"/>
  <c r="M282" i="6"/>
  <c r="AC281" i="6"/>
  <c r="AB281" i="6"/>
  <c r="AA281" i="6"/>
  <c r="Z281" i="6"/>
  <c r="X281" i="6"/>
  <c r="W281" i="6"/>
  <c r="V281" i="6"/>
  <c r="U281" i="6"/>
  <c r="T281" i="6"/>
  <c r="S281" i="6"/>
  <c r="R281" i="6"/>
  <c r="Q281" i="6"/>
  <c r="P281" i="6"/>
  <c r="O281" i="6"/>
  <c r="Y281" i="6" s="1"/>
  <c r="AD281" i="6" s="1"/>
  <c r="AE281" i="6" s="1"/>
  <c r="N281" i="6"/>
  <c r="M281" i="6"/>
  <c r="AB280" i="6"/>
  <c r="AA280" i="6"/>
  <c r="Z280" i="6"/>
  <c r="AC280" i="6" s="1"/>
  <c r="X280" i="6"/>
  <c r="W280" i="6"/>
  <c r="V280" i="6"/>
  <c r="U280" i="6"/>
  <c r="T280" i="6"/>
  <c r="S280" i="6"/>
  <c r="R280" i="6"/>
  <c r="Q280" i="6"/>
  <c r="P280" i="6"/>
  <c r="O280" i="6"/>
  <c r="N280" i="6"/>
  <c r="M280" i="6"/>
  <c r="AB279" i="6"/>
  <c r="AA279" i="6"/>
  <c r="Z279" i="6"/>
  <c r="AC279" i="6" s="1"/>
  <c r="X279" i="6"/>
  <c r="W279" i="6"/>
  <c r="V279" i="6"/>
  <c r="U279" i="6"/>
  <c r="T279" i="6"/>
  <c r="S279" i="6"/>
  <c r="R279" i="6"/>
  <c r="Q279" i="6"/>
  <c r="P279" i="6"/>
  <c r="O279" i="6"/>
  <c r="N279" i="6"/>
  <c r="M279" i="6"/>
  <c r="AC278" i="6"/>
  <c r="AB278" i="6"/>
  <c r="AA278" i="6"/>
  <c r="Z278" i="6"/>
  <c r="X278" i="6"/>
  <c r="W278" i="6"/>
  <c r="V278" i="6"/>
  <c r="U278" i="6"/>
  <c r="T278" i="6"/>
  <c r="S278" i="6"/>
  <c r="R278" i="6"/>
  <c r="Q278" i="6"/>
  <c r="P278" i="6"/>
  <c r="O278" i="6"/>
  <c r="Y278" i="6" s="1"/>
  <c r="AD278" i="6" s="1"/>
  <c r="AE278" i="6" s="1"/>
  <c r="N278" i="6"/>
  <c r="M278" i="6"/>
  <c r="AB277" i="6"/>
  <c r="AA277" i="6"/>
  <c r="Z277" i="6"/>
  <c r="AC277" i="6" s="1"/>
  <c r="X277" i="6"/>
  <c r="W277" i="6"/>
  <c r="V277" i="6"/>
  <c r="U277" i="6"/>
  <c r="T277" i="6"/>
  <c r="S277" i="6"/>
  <c r="R277" i="6"/>
  <c r="Q277" i="6"/>
  <c r="P277" i="6"/>
  <c r="O277" i="6"/>
  <c r="N277" i="6"/>
  <c r="M277" i="6"/>
  <c r="AB276" i="6"/>
  <c r="AA276" i="6"/>
  <c r="Z276" i="6"/>
  <c r="AC276" i="6" s="1"/>
  <c r="X276" i="6"/>
  <c r="W276" i="6"/>
  <c r="V276" i="6"/>
  <c r="U276" i="6"/>
  <c r="T276" i="6"/>
  <c r="S276" i="6"/>
  <c r="R276" i="6"/>
  <c r="Q276" i="6"/>
  <c r="P276" i="6"/>
  <c r="O276" i="6"/>
  <c r="N276" i="6"/>
  <c r="M276" i="6"/>
  <c r="AC275" i="6"/>
  <c r="AB275" i="6"/>
  <c r="AA275" i="6"/>
  <c r="Z275" i="6"/>
  <c r="X275" i="6"/>
  <c r="W275" i="6"/>
  <c r="V275" i="6"/>
  <c r="U275" i="6"/>
  <c r="T275" i="6"/>
  <c r="S275" i="6"/>
  <c r="R275" i="6"/>
  <c r="Q275" i="6"/>
  <c r="P275" i="6"/>
  <c r="O275" i="6"/>
  <c r="Y275" i="6" s="1"/>
  <c r="AD275" i="6" s="1"/>
  <c r="AE275" i="6" s="1"/>
  <c r="N275" i="6"/>
  <c r="M275" i="6"/>
  <c r="AC274" i="6"/>
  <c r="AB274" i="6"/>
  <c r="AA274" i="6"/>
  <c r="Z274" i="6"/>
  <c r="X274" i="6"/>
  <c r="W274" i="6"/>
  <c r="V274" i="6"/>
  <c r="U274" i="6"/>
  <c r="T274" i="6"/>
  <c r="S274" i="6"/>
  <c r="R274" i="6"/>
  <c r="Q274" i="6"/>
  <c r="P274" i="6"/>
  <c r="O274" i="6"/>
  <c r="Y274" i="6" s="1"/>
  <c r="AD274" i="6" s="1"/>
  <c r="AE274" i="6" s="1"/>
  <c r="N274" i="6"/>
  <c r="M274" i="6"/>
  <c r="AC273" i="6"/>
  <c r="AB273" i="6"/>
  <c r="AA273" i="6"/>
  <c r="Z273" i="6"/>
  <c r="X273" i="6"/>
  <c r="W273" i="6"/>
  <c r="V273" i="6"/>
  <c r="U273" i="6"/>
  <c r="T273" i="6"/>
  <c r="S273" i="6"/>
  <c r="R273" i="6"/>
  <c r="Q273" i="6"/>
  <c r="P273" i="6"/>
  <c r="O273" i="6"/>
  <c r="N273" i="6"/>
  <c r="M273" i="6"/>
  <c r="AB272" i="6"/>
  <c r="AA272" i="6"/>
  <c r="Z272" i="6"/>
  <c r="AC272" i="6" s="1"/>
  <c r="X272" i="6"/>
  <c r="W272" i="6"/>
  <c r="V272" i="6"/>
  <c r="U272" i="6"/>
  <c r="T272" i="6"/>
  <c r="S272" i="6"/>
  <c r="R272" i="6"/>
  <c r="Q272" i="6"/>
  <c r="P272" i="6"/>
  <c r="O272" i="6"/>
  <c r="N272" i="6"/>
  <c r="M272" i="6"/>
  <c r="AC271" i="6"/>
  <c r="AB271" i="6"/>
  <c r="AA271" i="6"/>
  <c r="Z271" i="6"/>
  <c r="X271" i="6"/>
  <c r="W271" i="6"/>
  <c r="V271" i="6"/>
  <c r="U271" i="6"/>
  <c r="T271" i="6"/>
  <c r="S271" i="6"/>
  <c r="R271" i="6"/>
  <c r="Q271" i="6"/>
  <c r="P271" i="6"/>
  <c r="O271" i="6"/>
  <c r="Y271" i="6" s="1"/>
  <c r="AD271" i="6" s="1"/>
  <c r="AE271" i="6" s="1"/>
  <c r="N271" i="6"/>
  <c r="M271" i="6"/>
  <c r="AD270" i="6"/>
  <c r="AE270" i="6" s="1"/>
  <c r="AC270" i="6"/>
  <c r="AB270" i="6"/>
  <c r="AA270" i="6"/>
  <c r="Z270" i="6"/>
  <c r="X270" i="6"/>
  <c r="W270" i="6"/>
  <c r="V270" i="6"/>
  <c r="U270" i="6"/>
  <c r="T270" i="6"/>
  <c r="S270" i="6"/>
  <c r="R270" i="6"/>
  <c r="Q270" i="6"/>
  <c r="P270" i="6"/>
  <c r="O270" i="6"/>
  <c r="Y270" i="6" s="1"/>
  <c r="N270" i="6"/>
  <c r="M270" i="6"/>
  <c r="AC269" i="6"/>
  <c r="AB269" i="6"/>
  <c r="AA269" i="6"/>
  <c r="Z269" i="6"/>
  <c r="X269" i="6"/>
  <c r="W269" i="6"/>
  <c r="V269" i="6"/>
  <c r="U269" i="6"/>
  <c r="T269" i="6"/>
  <c r="S269" i="6"/>
  <c r="R269" i="6"/>
  <c r="Q269" i="6"/>
  <c r="P269" i="6"/>
  <c r="O269" i="6"/>
  <c r="N269" i="6"/>
  <c r="M269" i="6"/>
  <c r="AB268" i="6"/>
  <c r="AA268" i="6"/>
  <c r="Z268" i="6"/>
  <c r="AC268" i="6" s="1"/>
  <c r="X268" i="6"/>
  <c r="W268" i="6"/>
  <c r="V268" i="6"/>
  <c r="U268" i="6"/>
  <c r="T268" i="6"/>
  <c r="S268" i="6"/>
  <c r="R268" i="6"/>
  <c r="Q268" i="6"/>
  <c r="P268" i="6"/>
  <c r="O268" i="6"/>
  <c r="N268" i="6"/>
  <c r="M268" i="6"/>
  <c r="AC267" i="6"/>
  <c r="AB267" i="6"/>
  <c r="AA267" i="6"/>
  <c r="Z267" i="6"/>
  <c r="X267" i="6"/>
  <c r="W267" i="6"/>
  <c r="V267" i="6"/>
  <c r="U267" i="6"/>
  <c r="T267" i="6"/>
  <c r="S267" i="6"/>
  <c r="R267" i="6"/>
  <c r="Q267" i="6"/>
  <c r="P267" i="6"/>
  <c r="O267" i="6"/>
  <c r="Y267" i="6" s="1"/>
  <c r="AD267" i="6" s="1"/>
  <c r="AE267" i="6" s="1"/>
  <c r="N267" i="6"/>
  <c r="M267" i="6"/>
  <c r="AB266" i="6"/>
  <c r="AA266" i="6"/>
  <c r="Z266" i="6"/>
  <c r="AC266" i="6" s="1"/>
  <c r="X266" i="6"/>
  <c r="W266" i="6"/>
  <c r="V266" i="6"/>
  <c r="U266" i="6"/>
  <c r="T266" i="6"/>
  <c r="S266" i="6"/>
  <c r="R266" i="6"/>
  <c r="Q266" i="6"/>
  <c r="P266" i="6"/>
  <c r="O266" i="6"/>
  <c r="Y266" i="6" s="1"/>
  <c r="AD266" i="6" s="1"/>
  <c r="AE266" i="6" s="1"/>
  <c r="N266" i="6"/>
  <c r="M266" i="6"/>
  <c r="AB265" i="6"/>
  <c r="AA265" i="6"/>
  <c r="Z265" i="6"/>
  <c r="AC265" i="6" s="1"/>
  <c r="X265" i="6"/>
  <c r="W265" i="6"/>
  <c r="V265" i="6"/>
  <c r="U265" i="6"/>
  <c r="T265" i="6"/>
  <c r="S265" i="6"/>
  <c r="R265" i="6"/>
  <c r="Q265" i="6"/>
  <c r="P265" i="6"/>
  <c r="O265" i="6"/>
  <c r="Y265" i="6" s="1"/>
  <c r="AD265" i="6" s="1"/>
  <c r="AE265" i="6" s="1"/>
  <c r="N265" i="6"/>
  <c r="M265" i="6"/>
  <c r="AC264" i="6"/>
  <c r="AB264" i="6"/>
  <c r="AA264" i="6"/>
  <c r="Z264" i="6"/>
  <c r="X264" i="6"/>
  <c r="W264" i="6"/>
  <c r="V264" i="6"/>
  <c r="U264" i="6"/>
  <c r="T264" i="6"/>
  <c r="S264" i="6"/>
  <c r="R264" i="6"/>
  <c r="Q264" i="6"/>
  <c r="P264" i="6"/>
  <c r="O264" i="6"/>
  <c r="Y264" i="6" s="1"/>
  <c r="AD264" i="6" s="1"/>
  <c r="AE264" i="6" s="1"/>
  <c r="N264" i="6"/>
  <c r="M264" i="6"/>
  <c r="AC263" i="6"/>
  <c r="AB263" i="6"/>
  <c r="AA263" i="6"/>
  <c r="Z263" i="6"/>
  <c r="X263" i="6"/>
  <c r="W263" i="6"/>
  <c r="V263" i="6"/>
  <c r="U263" i="6"/>
  <c r="T263" i="6"/>
  <c r="S263" i="6"/>
  <c r="R263" i="6"/>
  <c r="Q263" i="6"/>
  <c r="P263" i="6"/>
  <c r="O263" i="6"/>
  <c r="N263" i="6"/>
  <c r="M263" i="6"/>
  <c r="AC262" i="6"/>
  <c r="AB262" i="6"/>
  <c r="AA262" i="6"/>
  <c r="Z262" i="6"/>
  <c r="X262" i="6"/>
  <c r="W262" i="6"/>
  <c r="V262" i="6"/>
  <c r="U262" i="6"/>
  <c r="T262" i="6"/>
  <c r="S262" i="6"/>
  <c r="R262" i="6"/>
  <c r="Q262" i="6"/>
  <c r="P262" i="6"/>
  <c r="O262" i="6"/>
  <c r="N262" i="6"/>
  <c r="M262" i="6"/>
  <c r="AC261" i="6"/>
  <c r="AB261" i="6"/>
  <c r="AA261" i="6"/>
  <c r="Z261" i="6"/>
  <c r="X261" i="6"/>
  <c r="W261" i="6"/>
  <c r="V261" i="6"/>
  <c r="U261" i="6"/>
  <c r="T261" i="6"/>
  <c r="S261" i="6"/>
  <c r="R261" i="6"/>
  <c r="Q261" i="6"/>
  <c r="P261" i="6"/>
  <c r="O261" i="6"/>
  <c r="N261" i="6"/>
  <c r="M261" i="6"/>
  <c r="AB260" i="6"/>
  <c r="AA260" i="6"/>
  <c r="Z260" i="6"/>
  <c r="AC260" i="6" s="1"/>
  <c r="X260" i="6"/>
  <c r="W260" i="6"/>
  <c r="V260" i="6"/>
  <c r="U260" i="6"/>
  <c r="T260" i="6"/>
  <c r="S260" i="6"/>
  <c r="R260" i="6"/>
  <c r="Q260" i="6"/>
  <c r="P260" i="6"/>
  <c r="O260" i="6"/>
  <c r="Y260" i="6" s="1"/>
  <c r="AD260" i="6" s="1"/>
  <c r="AE260" i="6" s="1"/>
  <c r="N260" i="6"/>
  <c r="M260" i="6"/>
  <c r="AB259" i="6"/>
  <c r="AA259" i="6"/>
  <c r="Z259" i="6"/>
  <c r="AC259" i="6" s="1"/>
  <c r="X259" i="6"/>
  <c r="W259" i="6"/>
  <c r="V259" i="6"/>
  <c r="U259" i="6"/>
  <c r="T259" i="6"/>
  <c r="S259" i="6"/>
  <c r="R259" i="6"/>
  <c r="Q259" i="6"/>
  <c r="P259" i="6"/>
  <c r="O259" i="6"/>
  <c r="N259" i="6"/>
  <c r="M259" i="6"/>
  <c r="AB258" i="6"/>
  <c r="AA258" i="6"/>
  <c r="Z258" i="6"/>
  <c r="AC258" i="6" s="1"/>
  <c r="X258" i="6"/>
  <c r="W258" i="6"/>
  <c r="V258" i="6"/>
  <c r="U258" i="6"/>
  <c r="T258" i="6"/>
  <c r="S258" i="6"/>
  <c r="R258" i="6"/>
  <c r="Q258" i="6"/>
  <c r="P258" i="6"/>
  <c r="O258" i="6"/>
  <c r="Y258" i="6" s="1"/>
  <c r="AD258" i="6" s="1"/>
  <c r="AE258" i="6" s="1"/>
  <c r="N258" i="6"/>
  <c r="M258" i="6"/>
  <c r="AC257" i="6"/>
  <c r="AB257" i="6"/>
  <c r="AA257" i="6"/>
  <c r="Z257" i="6"/>
  <c r="X257" i="6"/>
  <c r="W257" i="6"/>
  <c r="V257" i="6"/>
  <c r="U257" i="6"/>
  <c r="T257" i="6"/>
  <c r="S257" i="6"/>
  <c r="R257" i="6"/>
  <c r="Q257" i="6"/>
  <c r="P257" i="6"/>
  <c r="O257" i="6"/>
  <c r="Y257" i="6" s="1"/>
  <c r="AD257" i="6" s="1"/>
  <c r="AE257" i="6" s="1"/>
  <c r="N257" i="6"/>
  <c r="M257" i="6"/>
  <c r="AB256" i="6"/>
  <c r="AA256" i="6"/>
  <c r="Z256" i="6"/>
  <c r="AC256" i="6" s="1"/>
  <c r="X256" i="6"/>
  <c r="W256" i="6"/>
  <c r="V256" i="6"/>
  <c r="U256" i="6"/>
  <c r="T256" i="6"/>
  <c r="S256" i="6"/>
  <c r="R256" i="6"/>
  <c r="Q256" i="6"/>
  <c r="P256" i="6"/>
  <c r="O256" i="6"/>
  <c r="Y256" i="6" s="1"/>
  <c r="AD256" i="6" s="1"/>
  <c r="AE256" i="6" s="1"/>
  <c r="N256" i="6"/>
  <c r="M256" i="6"/>
  <c r="AC255" i="6"/>
  <c r="AB255" i="6"/>
  <c r="AA255" i="6"/>
  <c r="Z255" i="6"/>
  <c r="X255" i="6"/>
  <c r="W255" i="6"/>
  <c r="V255" i="6"/>
  <c r="U255" i="6"/>
  <c r="T255" i="6"/>
  <c r="S255" i="6"/>
  <c r="R255" i="6"/>
  <c r="Q255" i="6"/>
  <c r="P255" i="6"/>
  <c r="O255" i="6"/>
  <c r="Y255" i="6" s="1"/>
  <c r="AD255" i="6" s="1"/>
  <c r="AE255" i="6" s="1"/>
  <c r="N255" i="6"/>
  <c r="M255" i="6"/>
  <c r="AB254" i="6"/>
  <c r="AA254" i="6"/>
  <c r="Z254" i="6"/>
  <c r="AC254" i="6" s="1"/>
  <c r="X254" i="6"/>
  <c r="W254" i="6"/>
  <c r="V254" i="6"/>
  <c r="U254" i="6"/>
  <c r="T254" i="6"/>
  <c r="S254" i="6"/>
  <c r="R254" i="6"/>
  <c r="Q254" i="6"/>
  <c r="P254" i="6"/>
  <c r="O254" i="6"/>
  <c r="N254" i="6"/>
  <c r="M254" i="6"/>
  <c r="AD253" i="6"/>
  <c r="AE253" i="6" s="1"/>
  <c r="AC253" i="6"/>
  <c r="AB253" i="6"/>
  <c r="AA253" i="6"/>
  <c r="Z253" i="6"/>
  <c r="X253" i="6"/>
  <c r="W253" i="6"/>
  <c r="V253" i="6"/>
  <c r="U253" i="6"/>
  <c r="T253" i="6"/>
  <c r="S253" i="6"/>
  <c r="R253" i="6"/>
  <c r="Q253" i="6"/>
  <c r="P253" i="6"/>
  <c r="O253" i="6"/>
  <c r="Y253" i="6" s="1"/>
  <c r="N253" i="6"/>
  <c r="M253" i="6"/>
  <c r="AC252" i="6"/>
  <c r="AB252" i="6"/>
  <c r="AA252" i="6"/>
  <c r="Z252" i="6"/>
  <c r="X252" i="6"/>
  <c r="W252" i="6"/>
  <c r="V252" i="6"/>
  <c r="U252" i="6"/>
  <c r="T252" i="6"/>
  <c r="S252" i="6"/>
  <c r="R252" i="6"/>
  <c r="Q252" i="6"/>
  <c r="P252" i="6"/>
  <c r="O252" i="6"/>
  <c r="N252" i="6"/>
  <c r="M252" i="6"/>
  <c r="AB251" i="6"/>
  <c r="AA251" i="6"/>
  <c r="Z251" i="6"/>
  <c r="AC251" i="6" s="1"/>
  <c r="X251" i="6"/>
  <c r="W251" i="6"/>
  <c r="V251" i="6"/>
  <c r="U251" i="6"/>
  <c r="T251" i="6"/>
  <c r="S251" i="6"/>
  <c r="R251" i="6"/>
  <c r="Q251" i="6"/>
  <c r="P251" i="6"/>
  <c r="O251" i="6"/>
  <c r="Y251" i="6" s="1"/>
  <c r="AD251" i="6" s="1"/>
  <c r="AE251" i="6" s="1"/>
  <c r="N251" i="6"/>
  <c r="M251" i="6"/>
  <c r="AC250" i="6"/>
  <c r="AB250" i="6"/>
  <c r="AA250" i="6"/>
  <c r="Z250" i="6"/>
  <c r="X250" i="6"/>
  <c r="W250" i="6"/>
  <c r="V250" i="6"/>
  <c r="U250" i="6"/>
  <c r="T250" i="6"/>
  <c r="S250" i="6"/>
  <c r="R250" i="6"/>
  <c r="Q250" i="6"/>
  <c r="P250" i="6"/>
  <c r="O250" i="6"/>
  <c r="Y250" i="6" s="1"/>
  <c r="AD250" i="6" s="1"/>
  <c r="AE250" i="6" s="1"/>
  <c r="N250" i="6"/>
  <c r="M250" i="6"/>
  <c r="AC249" i="6"/>
  <c r="AB249" i="6"/>
  <c r="AA249" i="6"/>
  <c r="Z249" i="6"/>
  <c r="X249" i="6"/>
  <c r="W249" i="6"/>
  <c r="V249" i="6"/>
  <c r="U249" i="6"/>
  <c r="T249" i="6"/>
  <c r="S249" i="6"/>
  <c r="R249" i="6"/>
  <c r="Q249" i="6"/>
  <c r="P249" i="6"/>
  <c r="O249" i="6"/>
  <c r="Y249" i="6" s="1"/>
  <c r="AD249" i="6" s="1"/>
  <c r="AE249" i="6" s="1"/>
  <c r="N249" i="6"/>
  <c r="M249" i="6"/>
  <c r="AD248" i="6"/>
  <c r="AE248" i="6" s="1"/>
  <c r="AB248" i="6"/>
  <c r="AA248" i="6"/>
  <c r="Z248" i="6"/>
  <c r="AC248" i="6" s="1"/>
  <c r="X248" i="6"/>
  <c r="W248" i="6"/>
  <c r="V248" i="6"/>
  <c r="U248" i="6"/>
  <c r="T248" i="6"/>
  <c r="S248" i="6"/>
  <c r="R248" i="6"/>
  <c r="Q248" i="6"/>
  <c r="P248" i="6"/>
  <c r="O248" i="6"/>
  <c r="Y248" i="6" s="1"/>
  <c r="N248" i="6"/>
  <c r="M248" i="6"/>
  <c r="AB247" i="6"/>
  <c r="AA247" i="6"/>
  <c r="Z247" i="6"/>
  <c r="AC247" i="6" s="1"/>
  <c r="X247" i="6"/>
  <c r="W247" i="6"/>
  <c r="V247" i="6"/>
  <c r="U247" i="6"/>
  <c r="T247" i="6"/>
  <c r="S247" i="6"/>
  <c r="R247" i="6"/>
  <c r="Q247" i="6"/>
  <c r="P247" i="6"/>
  <c r="O247" i="6"/>
  <c r="N247" i="6"/>
  <c r="M247" i="6"/>
  <c r="AB246" i="6"/>
  <c r="AA246" i="6"/>
  <c r="Z246" i="6"/>
  <c r="AC246" i="6" s="1"/>
  <c r="X246" i="6"/>
  <c r="W246" i="6"/>
  <c r="V246" i="6"/>
  <c r="U246" i="6"/>
  <c r="T246" i="6"/>
  <c r="S246" i="6"/>
  <c r="R246" i="6"/>
  <c r="Q246" i="6"/>
  <c r="P246" i="6"/>
  <c r="O246" i="6"/>
  <c r="Y246" i="6" s="1"/>
  <c r="AD246" i="6" s="1"/>
  <c r="AE246" i="6" s="1"/>
  <c r="N246" i="6"/>
  <c r="M246" i="6"/>
  <c r="AB245" i="6"/>
  <c r="AA245" i="6"/>
  <c r="Z245" i="6"/>
  <c r="AC245" i="6" s="1"/>
  <c r="X245" i="6"/>
  <c r="W245" i="6"/>
  <c r="V245" i="6"/>
  <c r="U245" i="6"/>
  <c r="T245" i="6"/>
  <c r="S245" i="6"/>
  <c r="R245" i="6"/>
  <c r="Q245" i="6"/>
  <c r="P245" i="6"/>
  <c r="O245" i="6"/>
  <c r="Y245" i="6" s="1"/>
  <c r="AD245" i="6" s="1"/>
  <c r="AE245" i="6" s="1"/>
  <c r="N245" i="6"/>
  <c r="M245" i="6"/>
  <c r="AB244" i="6"/>
  <c r="AA244" i="6"/>
  <c r="Z244" i="6"/>
  <c r="AC244" i="6" s="1"/>
  <c r="X244" i="6"/>
  <c r="W244" i="6"/>
  <c r="V244" i="6"/>
  <c r="U244" i="6"/>
  <c r="T244" i="6"/>
  <c r="S244" i="6"/>
  <c r="R244" i="6"/>
  <c r="Q244" i="6"/>
  <c r="P244" i="6"/>
  <c r="O244" i="6"/>
  <c r="N244" i="6"/>
  <c r="M244" i="6"/>
  <c r="AC243" i="6"/>
  <c r="AB243" i="6"/>
  <c r="AA243" i="6"/>
  <c r="Z243" i="6"/>
  <c r="X243" i="6"/>
  <c r="W243" i="6"/>
  <c r="V243" i="6"/>
  <c r="U243" i="6"/>
  <c r="T243" i="6"/>
  <c r="S243" i="6"/>
  <c r="R243" i="6"/>
  <c r="Q243" i="6"/>
  <c r="P243" i="6"/>
  <c r="O243" i="6"/>
  <c r="Y243" i="6" s="1"/>
  <c r="AD243" i="6" s="1"/>
  <c r="AE243" i="6" s="1"/>
  <c r="N243" i="6"/>
  <c r="M243" i="6"/>
  <c r="AC242" i="6"/>
  <c r="AB242" i="6"/>
  <c r="AA242" i="6"/>
  <c r="Z242" i="6"/>
  <c r="X242" i="6"/>
  <c r="W242" i="6"/>
  <c r="V242" i="6"/>
  <c r="U242" i="6"/>
  <c r="T242" i="6"/>
  <c r="S242" i="6"/>
  <c r="R242" i="6"/>
  <c r="Q242" i="6"/>
  <c r="P242" i="6"/>
  <c r="O242" i="6"/>
  <c r="N242" i="6"/>
  <c r="M242" i="6"/>
  <c r="AC241" i="6"/>
  <c r="AB241" i="6"/>
  <c r="AA241" i="6"/>
  <c r="Z241" i="6"/>
  <c r="X241" i="6"/>
  <c r="W241" i="6"/>
  <c r="V241" i="6"/>
  <c r="U241" i="6"/>
  <c r="T241" i="6"/>
  <c r="S241" i="6"/>
  <c r="R241" i="6"/>
  <c r="Q241" i="6"/>
  <c r="P241" i="6"/>
  <c r="O241" i="6"/>
  <c r="N241" i="6"/>
  <c r="M241" i="6"/>
  <c r="AC240" i="6"/>
  <c r="AB240" i="6"/>
  <c r="AA240" i="6"/>
  <c r="Z240" i="6"/>
  <c r="X240" i="6"/>
  <c r="W240" i="6"/>
  <c r="V240" i="6"/>
  <c r="U240" i="6"/>
  <c r="T240" i="6"/>
  <c r="S240" i="6"/>
  <c r="R240" i="6"/>
  <c r="Q240" i="6"/>
  <c r="P240" i="6"/>
  <c r="O240" i="6"/>
  <c r="Y240" i="6" s="1"/>
  <c r="AD240" i="6" s="1"/>
  <c r="AE240" i="6" s="1"/>
  <c r="N240" i="6"/>
  <c r="M240" i="6"/>
  <c r="AC239" i="6"/>
  <c r="AB239" i="6"/>
  <c r="AA239" i="6"/>
  <c r="Z239" i="6"/>
  <c r="X239" i="6"/>
  <c r="W239" i="6"/>
  <c r="V239" i="6"/>
  <c r="U239" i="6"/>
  <c r="T239" i="6"/>
  <c r="S239" i="6"/>
  <c r="R239" i="6"/>
  <c r="Q239" i="6"/>
  <c r="P239" i="6"/>
  <c r="O239" i="6"/>
  <c r="N239" i="6"/>
  <c r="M239" i="6"/>
  <c r="AB238" i="6"/>
  <c r="AA238" i="6"/>
  <c r="Z238" i="6"/>
  <c r="AC238" i="6" s="1"/>
  <c r="X238" i="6"/>
  <c r="W238" i="6"/>
  <c r="V238" i="6"/>
  <c r="U238" i="6"/>
  <c r="T238" i="6"/>
  <c r="S238" i="6"/>
  <c r="R238" i="6"/>
  <c r="Q238" i="6"/>
  <c r="P238" i="6"/>
  <c r="O238" i="6"/>
  <c r="Y238" i="6" s="1"/>
  <c r="AD238" i="6" s="1"/>
  <c r="AE238" i="6" s="1"/>
  <c r="N238" i="6"/>
  <c r="M238" i="6"/>
  <c r="AB237" i="6"/>
  <c r="AA237" i="6"/>
  <c r="Z237" i="6"/>
  <c r="AC237" i="6" s="1"/>
  <c r="X237" i="6"/>
  <c r="W237" i="6"/>
  <c r="V237" i="6"/>
  <c r="U237" i="6"/>
  <c r="T237" i="6"/>
  <c r="S237" i="6"/>
  <c r="R237" i="6"/>
  <c r="Q237" i="6"/>
  <c r="P237" i="6"/>
  <c r="O237" i="6"/>
  <c r="Y237" i="6" s="1"/>
  <c r="AD237" i="6" s="1"/>
  <c r="AE237" i="6" s="1"/>
  <c r="N237" i="6"/>
  <c r="M237" i="6"/>
  <c r="AB236" i="6"/>
  <c r="AA236" i="6"/>
  <c r="Z236" i="6"/>
  <c r="AC236" i="6" s="1"/>
  <c r="X236" i="6"/>
  <c r="W236" i="6"/>
  <c r="V236" i="6"/>
  <c r="U236" i="6"/>
  <c r="T236" i="6"/>
  <c r="S236" i="6"/>
  <c r="R236" i="6"/>
  <c r="Q236" i="6"/>
  <c r="P236" i="6"/>
  <c r="O236" i="6"/>
  <c r="Y236" i="6" s="1"/>
  <c r="AD236" i="6" s="1"/>
  <c r="AE236" i="6" s="1"/>
  <c r="N236" i="6"/>
  <c r="M236" i="6"/>
  <c r="AC235" i="6"/>
  <c r="AB235" i="6"/>
  <c r="AA235" i="6"/>
  <c r="Z235" i="6"/>
  <c r="X235" i="6"/>
  <c r="W235" i="6"/>
  <c r="V235" i="6"/>
  <c r="U235" i="6"/>
  <c r="T235" i="6"/>
  <c r="S235" i="6"/>
  <c r="R235" i="6"/>
  <c r="Q235" i="6"/>
  <c r="P235" i="6"/>
  <c r="O235" i="6"/>
  <c r="N235" i="6"/>
  <c r="M235" i="6"/>
  <c r="AB234" i="6"/>
  <c r="AA234" i="6"/>
  <c r="Z234" i="6"/>
  <c r="AC234" i="6" s="1"/>
  <c r="X234" i="6"/>
  <c r="W234" i="6"/>
  <c r="V234" i="6"/>
  <c r="U234" i="6"/>
  <c r="T234" i="6"/>
  <c r="S234" i="6"/>
  <c r="R234" i="6"/>
  <c r="Q234" i="6"/>
  <c r="P234" i="6"/>
  <c r="O234" i="6"/>
  <c r="N234" i="6"/>
  <c r="M234" i="6"/>
  <c r="AD233" i="6"/>
  <c r="AE233" i="6" s="1"/>
  <c r="AC233" i="6"/>
  <c r="AB233" i="6"/>
  <c r="AA233" i="6"/>
  <c r="Z233" i="6"/>
  <c r="X233" i="6"/>
  <c r="W233" i="6"/>
  <c r="V233" i="6"/>
  <c r="U233" i="6"/>
  <c r="T233" i="6"/>
  <c r="S233" i="6"/>
  <c r="R233" i="6"/>
  <c r="Q233" i="6"/>
  <c r="P233" i="6"/>
  <c r="O233" i="6"/>
  <c r="Y233" i="6" s="1"/>
  <c r="N233" i="6"/>
  <c r="M233" i="6"/>
  <c r="AC232" i="6"/>
  <c r="AB232" i="6"/>
  <c r="AA232" i="6"/>
  <c r="Z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AC231" i="6"/>
  <c r="AB231" i="6"/>
  <c r="AA231" i="6"/>
  <c r="Z231" i="6"/>
  <c r="X231" i="6"/>
  <c r="W231" i="6"/>
  <c r="V231" i="6"/>
  <c r="U231" i="6"/>
  <c r="T231" i="6"/>
  <c r="S231" i="6"/>
  <c r="R231" i="6"/>
  <c r="Q231" i="6"/>
  <c r="P231" i="6"/>
  <c r="O231" i="6"/>
  <c r="Y231" i="6" s="1"/>
  <c r="AD231" i="6" s="1"/>
  <c r="AE231" i="6" s="1"/>
  <c r="N231" i="6"/>
  <c r="M231" i="6"/>
  <c r="AB230" i="6"/>
  <c r="AA230" i="6"/>
  <c r="Z230" i="6"/>
  <c r="AC230" i="6" s="1"/>
  <c r="X230" i="6"/>
  <c r="W230" i="6"/>
  <c r="V230" i="6"/>
  <c r="U230" i="6"/>
  <c r="T230" i="6"/>
  <c r="S230" i="6"/>
  <c r="R230" i="6"/>
  <c r="Q230" i="6"/>
  <c r="P230" i="6"/>
  <c r="O230" i="6"/>
  <c r="Y230" i="6" s="1"/>
  <c r="AD230" i="6" s="1"/>
  <c r="AE230" i="6" s="1"/>
  <c r="N230" i="6"/>
  <c r="M230" i="6"/>
  <c r="AB229" i="6"/>
  <c r="AA229" i="6"/>
  <c r="Z229" i="6"/>
  <c r="AC229" i="6" s="1"/>
  <c r="X229" i="6"/>
  <c r="W229" i="6"/>
  <c r="V229" i="6"/>
  <c r="U229" i="6"/>
  <c r="T229" i="6"/>
  <c r="S229" i="6"/>
  <c r="R229" i="6"/>
  <c r="Q229" i="6"/>
  <c r="P229" i="6"/>
  <c r="O229" i="6"/>
  <c r="Y229" i="6" s="1"/>
  <c r="AD229" i="6" s="1"/>
  <c r="AE229" i="6" s="1"/>
  <c r="N229" i="6"/>
  <c r="M229" i="6"/>
  <c r="AB228" i="6"/>
  <c r="AA228" i="6"/>
  <c r="Z228" i="6"/>
  <c r="AC228" i="6" s="1"/>
  <c r="X228" i="6"/>
  <c r="W228" i="6"/>
  <c r="V228" i="6"/>
  <c r="U228" i="6"/>
  <c r="T228" i="6"/>
  <c r="S228" i="6"/>
  <c r="R228" i="6"/>
  <c r="Q228" i="6"/>
  <c r="P228" i="6"/>
  <c r="O228" i="6"/>
  <c r="Y228" i="6" s="1"/>
  <c r="AD228" i="6" s="1"/>
  <c r="AE228" i="6" s="1"/>
  <c r="N228" i="6"/>
  <c r="M228" i="6"/>
  <c r="AB227" i="6"/>
  <c r="AA227" i="6"/>
  <c r="Z227" i="6"/>
  <c r="AC227" i="6" s="1"/>
  <c r="X227" i="6"/>
  <c r="W227" i="6"/>
  <c r="V227" i="6"/>
  <c r="U227" i="6"/>
  <c r="T227" i="6"/>
  <c r="S227" i="6"/>
  <c r="R227" i="6"/>
  <c r="Q227" i="6"/>
  <c r="P227" i="6"/>
  <c r="O227" i="6"/>
  <c r="N227" i="6"/>
  <c r="M227" i="6"/>
  <c r="AB226" i="6"/>
  <c r="AA226" i="6"/>
  <c r="Z226" i="6"/>
  <c r="AC226" i="6" s="1"/>
  <c r="X226" i="6"/>
  <c r="W226" i="6"/>
  <c r="V226" i="6"/>
  <c r="U226" i="6"/>
  <c r="T226" i="6"/>
  <c r="S226" i="6"/>
  <c r="R226" i="6"/>
  <c r="Q226" i="6"/>
  <c r="P226" i="6"/>
  <c r="O226" i="6"/>
  <c r="N226" i="6"/>
  <c r="M226" i="6"/>
  <c r="AC225" i="6"/>
  <c r="AB225" i="6"/>
  <c r="AA225" i="6"/>
  <c r="Z225" i="6"/>
  <c r="X225" i="6"/>
  <c r="W225" i="6"/>
  <c r="V225" i="6"/>
  <c r="U225" i="6"/>
  <c r="T225" i="6"/>
  <c r="S225" i="6"/>
  <c r="R225" i="6"/>
  <c r="Q225" i="6"/>
  <c r="P225" i="6"/>
  <c r="O225" i="6"/>
  <c r="Y225" i="6" s="1"/>
  <c r="AD225" i="6" s="1"/>
  <c r="AE225" i="6" s="1"/>
  <c r="N225" i="6"/>
  <c r="M225" i="6"/>
  <c r="AC224" i="6"/>
  <c r="AB224" i="6"/>
  <c r="AA224" i="6"/>
  <c r="Z224" i="6"/>
  <c r="X224" i="6"/>
  <c r="W224" i="6"/>
  <c r="V224" i="6"/>
  <c r="U224" i="6"/>
  <c r="T224" i="6"/>
  <c r="S224" i="6"/>
  <c r="R224" i="6"/>
  <c r="Q224" i="6"/>
  <c r="P224" i="6"/>
  <c r="O224" i="6"/>
  <c r="Y224" i="6" s="1"/>
  <c r="AD224" i="6" s="1"/>
  <c r="AE224" i="6" s="1"/>
  <c r="N224" i="6"/>
  <c r="M224" i="6"/>
  <c r="AC223" i="6"/>
  <c r="AB223" i="6"/>
  <c r="AA223" i="6"/>
  <c r="Z223" i="6"/>
  <c r="X223" i="6"/>
  <c r="W223" i="6"/>
  <c r="V223" i="6"/>
  <c r="U223" i="6"/>
  <c r="T223" i="6"/>
  <c r="S223" i="6"/>
  <c r="R223" i="6"/>
  <c r="Q223" i="6"/>
  <c r="P223" i="6"/>
  <c r="O223" i="6"/>
  <c r="Y223" i="6" s="1"/>
  <c r="AD223" i="6" s="1"/>
  <c r="AE223" i="6" s="1"/>
  <c r="N223" i="6"/>
  <c r="M223" i="6"/>
  <c r="AB222" i="6"/>
  <c r="AA222" i="6"/>
  <c r="Z222" i="6"/>
  <c r="AC222" i="6" s="1"/>
  <c r="X222" i="6"/>
  <c r="W222" i="6"/>
  <c r="V222" i="6"/>
  <c r="U222" i="6"/>
  <c r="T222" i="6"/>
  <c r="S222" i="6"/>
  <c r="R222" i="6"/>
  <c r="Q222" i="6"/>
  <c r="P222" i="6"/>
  <c r="O222" i="6"/>
  <c r="N222" i="6"/>
  <c r="M222" i="6"/>
  <c r="AB221" i="6"/>
  <c r="AA221" i="6"/>
  <c r="Z221" i="6"/>
  <c r="AC221" i="6" s="1"/>
  <c r="X221" i="6"/>
  <c r="W221" i="6"/>
  <c r="V221" i="6"/>
  <c r="U221" i="6"/>
  <c r="T221" i="6"/>
  <c r="S221" i="6"/>
  <c r="R221" i="6"/>
  <c r="Q221" i="6"/>
  <c r="P221" i="6"/>
  <c r="O221" i="6"/>
  <c r="N221" i="6"/>
  <c r="M221" i="6"/>
  <c r="AC220" i="6"/>
  <c r="AB220" i="6"/>
  <c r="AA220" i="6"/>
  <c r="Z220" i="6"/>
  <c r="X220" i="6"/>
  <c r="W220" i="6"/>
  <c r="V220" i="6"/>
  <c r="U220" i="6"/>
  <c r="T220" i="6"/>
  <c r="S220" i="6"/>
  <c r="R220" i="6"/>
  <c r="Q220" i="6"/>
  <c r="P220" i="6"/>
  <c r="O220" i="6"/>
  <c r="N220" i="6"/>
  <c r="M220" i="6"/>
  <c r="AB219" i="6"/>
  <c r="AA219" i="6"/>
  <c r="Z219" i="6"/>
  <c r="AC219" i="6" s="1"/>
  <c r="X219" i="6"/>
  <c r="W219" i="6"/>
  <c r="V219" i="6"/>
  <c r="U219" i="6"/>
  <c r="T219" i="6"/>
  <c r="S219" i="6"/>
  <c r="R219" i="6"/>
  <c r="Q219" i="6"/>
  <c r="P219" i="6"/>
  <c r="O219" i="6"/>
  <c r="N219" i="6"/>
  <c r="M219" i="6"/>
  <c r="AD218" i="6"/>
  <c r="AE218" i="6" s="1"/>
  <c r="AB218" i="6"/>
  <c r="AA218" i="6"/>
  <c r="Z218" i="6"/>
  <c r="AC218" i="6" s="1"/>
  <c r="X218" i="6"/>
  <c r="W218" i="6"/>
  <c r="V218" i="6"/>
  <c r="U218" i="6"/>
  <c r="T218" i="6"/>
  <c r="S218" i="6"/>
  <c r="R218" i="6"/>
  <c r="Q218" i="6"/>
  <c r="P218" i="6"/>
  <c r="O218" i="6"/>
  <c r="Y218" i="6" s="1"/>
  <c r="N218" i="6"/>
  <c r="M218" i="6"/>
  <c r="AC217" i="6"/>
  <c r="AB217" i="6"/>
  <c r="AA217" i="6"/>
  <c r="Z217" i="6"/>
  <c r="X217" i="6"/>
  <c r="W217" i="6"/>
  <c r="V217" i="6"/>
  <c r="U217" i="6"/>
  <c r="T217" i="6"/>
  <c r="S217" i="6"/>
  <c r="R217" i="6"/>
  <c r="Q217" i="6"/>
  <c r="P217" i="6"/>
  <c r="O217" i="6"/>
  <c r="Y217" i="6" s="1"/>
  <c r="AD217" i="6" s="1"/>
  <c r="AE217" i="6" s="1"/>
  <c r="N217" i="6"/>
  <c r="M217" i="6"/>
  <c r="AB216" i="6"/>
  <c r="AA216" i="6"/>
  <c r="Z216" i="6"/>
  <c r="AC216" i="6" s="1"/>
  <c r="X216" i="6"/>
  <c r="W216" i="6"/>
  <c r="V216" i="6"/>
  <c r="U216" i="6"/>
  <c r="T216" i="6"/>
  <c r="S216" i="6"/>
  <c r="R216" i="6"/>
  <c r="Q216" i="6"/>
  <c r="P216" i="6"/>
  <c r="O216" i="6"/>
  <c r="Y216" i="6" s="1"/>
  <c r="AD216" i="6" s="1"/>
  <c r="AE216" i="6" s="1"/>
  <c r="N216" i="6"/>
  <c r="M216" i="6"/>
  <c r="AC215" i="6"/>
  <c r="AB215" i="6"/>
  <c r="AA215" i="6"/>
  <c r="Z215" i="6"/>
  <c r="X215" i="6"/>
  <c r="W215" i="6"/>
  <c r="V215" i="6"/>
  <c r="U215" i="6"/>
  <c r="T215" i="6"/>
  <c r="S215" i="6"/>
  <c r="R215" i="6"/>
  <c r="Q215" i="6"/>
  <c r="P215" i="6"/>
  <c r="O215" i="6"/>
  <c r="Y215" i="6" s="1"/>
  <c r="AD215" i="6" s="1"/>
  <c r="AE215" i="6" s="1"/>
  <c r="N215" i="6"/>
  <c r="M215" i="6"/>
  <c r="AB214" i="6"/>
  <c r="AA214" i="6"/>
  <c r="Z214" i="6"/>
  <c r="AC214" i="6" s="1"/>
  <c r="X214" i="6"/>
  <c r="W214" i="6"/>
  <c r="V214" i="6"/>
  <c r="U214" i="6"/>
  <c r="T214" i="6"/>
  <c r="S214" i="6"/>
  <c r="R214" i="6"/>
  <c r="Q214" i="6"/>
  <c r="P214" i="6"/>
  <c r="O214" i="6"/>
  <c r="N214" i="6"/>
  <c r="M214" i="6"/>
  <c r="AC213" i="6"/>
  <c r="AB213" i="6"/>
  <c r="AA213" i="6"/>
  <c r="Z213" i="6"/>
  <c r="X213" i="6"/>
  <c r="W213" i="6"/>
  <c r="V213" i="6"/>
  <c r="U213" i="6"/>
  <c r="T213" i="6"/>
  <c r="S213" i="6"/>
  <c r="R213" i="6"/>
  <c r="Q213" i="6"/>
  <c r="P213" i="6"/>
  <c r="O213" i="6"/>
  <c r="Y213" i="6" s="1"/>
  <c r="AD213" i="6" s="1"/>
  <c r="AE213" i="6" s="1"/>
  <c r="N213" i="6"/>
  <c r="M213" i="6"/>
  <c r="AB212" i="6"/>
  <c r="AA212" i="6"/>
  <c r="Z212" i="6"/>
  <c r="AC212" i="6" s="1"/>
  <c r="X212" i="6"/>
  <c r="W212" i="6"/>
  <c r="V212" i="6"/>
  <c r="U212" i="6"/>
  <c r="T212" i="6"/>
  <c r="S212" i="6"/>
  <c r="R212" i="6"/>
  <c r="Q212" i="6"/>
  <c r="P212" i="6"/>
  <c r="O212" i="6"/>
  <c r="N212" i="6"/>
  <c r="M212" i="6"/>
  <c r="AC211" i="6"/>
  <c r="AB211" i="6"/>
  <c r="AA211" i="6"/>
  <c r="Z211" i="6"/>
  <c r="X211" i="6"/>
  <c r="W211" i="6"/>
  <c r="V211" i="6"/>
  <c r="U211" i="6"/>
  <c r="T211" i="6"/>
  <c r="S211" i="6"/>
  <c r="R211" i="6"/>
  <c r="Q211" i="6"/>
  <c r="P211" i="6"/>
  <c r="O211" i="6"/>
  <c r="N211" i="6"/>
  <c r="M211" i="6"/>
  <c r="AC210" i="6"/>
  <c r="AB210" i="6"/>
  <c r="AA210" i="6"/>
  <c r="Z210" i="6"/>
  <c r="X210" i="6"/>
  <c r="W210" i="6"/>
  <c r="V210" i="6"/>
  <c r="U210" i="6"/>
  <c r="T210" i="6"/>
  <c r="S210" i="6"/>
  <c r="R210" i="6"/>
  <c r="Q210" i="6"/>
  <c r="P210" i="6"/>
  <c r="O210" i="6"/>
  <c r="Y210" i="6" s="1"/>
  <c r="AD210" i="6" s="1"/>
  <c r="AE210" i="6" s="1"/>
  <c r="N210" i="6"/>
  <c r="M210" i="6"/>
  <c r="AB209" i="6"/>
  <c r="AA209" i="6"/>
  <c r="Z209" i="6"/>
  <c r="AC209" i="6" s="1"/>
  <c r="X209" i="6"/>
  <c r="W209" i="6"/>
  <c r="V209" i="6"/>
  <c r="U209" i="6"/>
  <c r="T209" i="6"/>
  <c r="S209" i="6"/>
  <c r="R209" i="6"/>
  <c r="Q209" i="6"/>
  <c r="P209" i="6"/>
  <c r="O209" i="6"/>
  <c r="N209" i="6"/>
  <c r="M209" i="6"/>
  <c r="AB208" i="6"/>
  <c r="AA208" i="6"/>
  <c r="Z208" i="6"/>
  <c r="AC208" i="6" s="1"/>
  <c r="X208" i="6"/>
  <c r="W208" i="6"/>
  <c r="V208" i="6"/>
  <c r="U208" i="6"/>
  <c r="T208" i="6"/>
  <c r="S208" i="6"/>
  <c r="R208" i="6"/>
  <c r="Q208" i="6"/>
  <c r="P208" i="6"/>
  <c r="O208" i="6"/>
  <c r="N208" i="6"/>
  <c r="M208" i="6"/>
  <c r="AB207" i="6"/>
  <c r="AA207" i="6"/>
  <c r="Z207" i="6"/>
  <c r="AC207" i="6" s="1"/>
  <c r="X207" i="6"/>
  <c r="W207" i="6"/>
  <c r="V207" i="6"/>
  <c r="U207" i="6"/>
  <c r="T207" i="6"/>
  <c r="S207" i="6"/>
  <c r="R207" i="6"/>
  <c r="Q207" i="6"/>
  <c r="P207" i="6"/>
  <c r="O207" i="6"/>
  <c r="Y207" i="6" s="1"/>
  <c r="AD207" i="6" s="1"/>
  <c r="AE207" i="6" s="1"/>
  <c r="N207" i="6"/>
  <c r="M207" i="6"/>
  <c r="AB206" i="6"/>
  <c r="AA206" i="6"/>
  <c r="Z206" i="6"/>
  <c r="AC206" i="6" s="1"/>
  <c r="X206" i="6"/>
  <c r="W206" i="6"/>
  <c r="V206" i="6"/>
  <c r="U206" i="6"/>
  <c r="T206" i="6"/>
  <c r="S206" i="6"/>
  <c r="R206" i="6"/>
  <c r="Q206" i="6"/>
  <c r="P206" i="6"/>
  <c r="O206" i="6"/>
  <c r="N206" i="6"/>
  <c r="M206" i="6"/>
  <c r="AD205" i="6"/>
  <c r="AE205" i="6" s="1"/>
  <c r="AC205" i="6"/>
  <c r="AB205" i="6"/>
  <c r="AA205" i="6"/>
  <c r="Z205" i="6"/>
  <c r="X205" i="6"/>
  <c r="W205" i="6"/>
  <c r="V205" i="6"/>
  <c r="U205" i="6"/>
  <c r="T205" i="6"/>
  <c r="S205" i="6"/>
  <c r="R205" i="6"/>
  <c r="Q205" i="6"/>
  <c r="P205" i="6"/>
  <c r="O205" i="6"/>
  <c r="Y205" i="6" s="1"/>
  <c r="N205" i="6"/>
  <c r="M205" i="6"/>
  <c r="AC204" i="6"/>
  <c r="AB204" i="6"/>
  <c r="AA204" i="6"/>
  <c r="Z204" i="6"/>
  <c r="X204" i="6"/>
  <c r="W204" i="6"/>
  <c r="V204" i="6"/>
  <c r="U204" i="6"/>
  <c r="T204" i="6"/>
  <c r="S204" i="6"/>
  <c r="R204" i="6"/>
  <c r="Q204" i="6"/>
  <c r="P204" i="6"/>
  <c r="O204" i="6"/>
  <c r="N204" i="6"/>
  <c r="M204" i="6"/>
  <c r="AC203" i="6"/>
  <c r="AB203" i="6"/>
  <c r="AA203" i="6"/>
  <c r="Z203" i="6"/>
  <c r="X203" i="6"/>
  <c r="W203" i="6"/>
  <c r="V203" i="6"/>
  <c r="U203" i="6"/>
  <c r="T203" i="6"/>
  <c r="S203" i="6"/>
  <c r="R203" i="6"/>
  <c r="Q203" i="6"/>
  <c r="P203" i="6"/>
  <c r="O203" i="6"/>
  <c r="Y203" i="6" s="1"/>
  <c r="AD203" i="6" s="1"/>
  <c r="AE203" i="6" s="1"/>
  <c r="N203" i="6"/>
  <c r="M203" i="6"/>
  <c r="AB202" i="6"/>
  <c r="AA202" i="6"/>
  <c r="Z202" i="6"/>
  <c r="AC202" i="6" s="1"/>
  <c r="X202" i="6"/>
  <c r="W202" i="6"/>
  <c r="V202" i="6"/>
  <c r="U202" i="6"/>
  <c r="T202" i="6"/>
  <c r="S202" i="6"/>
  <c r="R202" i="6"/>
  <c r="Q202" i="6"/>
  <c r="P202" i="6"/>
  <c r="O202" i="6"/>
  <c r="N202" i="6"/>
  <c r="M202" i="6"/>
  <c r="AB201" i="6"/>
  <c r="AA201" i="6"/>
  <c r="Z201" i="6"/>
  <c r="AC201" i="6" s="1"/>
  <c r="X201" i="6"/>
  <c r="W201" i="6"/>
  <c r="V201" i="6"/>
  <c r="U201" i="6"/>
  <c r="T201" i="6"/>
  <c r="S201" i="6"/>
  <c r="R201" i="6"/>
  <c r="Q201" i="6"/>
  <c r="P201" i="6"/>
  <c r="O201" i="6"/>
  <c r="N201" i="6"/>
  <c r="M201" i="6"/>
  <c r="AB200" i="6"/>
  <c r="AA200" i="6"/>
  <c r="Z200" i="6"/>
  <c r="AC200" i="6" s="1"/>
  <c r="X200" i="6"/>
  <c r="W200" i="6"/>
  <c r="V200" i="6"/>
  <c r="U200" i="6"/>
  <c r="T200" i="6"/>
  <c r="S200" i="6"/>
  <c r="R200" i="6"/>
  <c r="Q200" i="6"/>
  <c r="P200" i="6"/>
  <c r="O200" i="6"/>
  <c r="N200" i="6"/>
  <c r="M200" i="6"/>
  <c r="AC199" i="6"/>
  <c r="AB199" i="6"/>
  <c r="AA199" i="6"/>
  <c r="Z199" i="6"/>
  <c r="X199" i="6"/>
  <c r="W199" i="6"/>
  <c r="V199" i="6"/>
  <c r="U199" i="6"/>
  <c r="T199" i="6"/>
  <c r="S199" i="6"/>
  <c r="R199" i="6"/>
  <c r="Q199" i="6"/>
  <c r="P199" i="6"/>
  <c r="O199" i="6"/>
  <c r="Y199" i="6" s="1"/>
  <c r="AD199" i="6" s="1"/>
  <c r="AE199" i="6" s="1"/>
  <c r="N199" i="6"/>
  <c r="M199" i="6"/>
  <c r="AB198" i="6"/>
  <c r="AA198" i="6"/>
  <c r="Z198" i="6"/>
  <c r="AC198" i="6" s="1"/>
  <c r="X198" i="6"/>
  <c r="W198" i="6"/>
  <c r="V198" i="6"/>
  <c r="U198" i="6"/>
  <c r="T198" i="6"/>
  <c r="S198" i="6"/>
  <c r="R198" i="6"/>
  <c r="Q198" i="6"/>
  <c r="P198" i="6"/>
  <c r="O198" i="6"/>
  <c r="N198" i="6"/>
  <c r="M198" i="6"/>
  <c r="AB197" i="6"/>
  <c r="AA197" i="6"/>
  <c r="Z197" i="6"/>
  <c r="AC197" i="6" s="1"/>
  <c r="X197" i="6"/>
  <c r="W197" i="6"/>
  <c r="V197" i="6"/>
  <c r="U197" i="6"/>
  <c r="T197" i="6"/>
  <c r="S197" i="6"/>
  <c r="R197" i="6"/>
  <c r="Q197" i="6"/>
  <c r="P197" i="6"/>
  <c r="O197" i="6"/>
  <c r="Y197" i="6" s="1"/>
  <c r="AD197" i="6" s="1"/>
  <c r="AE197" i="6" s="1"/>
  <c r="N197" i="6"/>
  <c r="M197" i="6"/>
  <c r="AB196" i="6"/>
  <c r="AA196" i="6"/>
  <c r="Z196" i="6"/>
  <c r="AC196" i="6" s="1"/>
  <c r="X196" i="6"/>
  <c r="W196" i="6"/>
  <c r="V196" i="6"/>
  <c r="U196" i="6"/>
  <c r="T196" i="6"/>
  <c r="S196" i="6"/>
  <c r="R196" i="6"/>
  <c r="Q196" i="6"/>
  <c r="P196" i="6"/>
  <c r="O196" i="6"/>
  <c r="Y196" i="6" s="1"/>
  <c r="AD196" i="6" s="1"/>
  <c r="AE196" i="6" s="1"/>
  <c r="N196" i="6"/>
  <c r="M196" i="6"/>
  <c r="AC195" i="6"/>
  <c r="AB195" i="6"/>
  <c r="AA195" i="6"/>
  <c r="Z195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AB194" i="6"/>
  <c r="AA194" i="6"/>
  <c r="Z194" i="6"/>
  <c r="AC194" i="6" s="1"/>
  <c r="X194" i="6"/>
  <c r="W194" i="6"/>
  <c r="V194" i="6"/>
  <c r="U194" i="6"/>
  <c r="T194" i="6"/>
  <c r="S194" i="6"/>
  <c r="R194" i="6"/>
  <c r="Q194" i="6"/>
  <c r="P194" i="6"/>
  <c r="O194" i="6"/>
  <c r="N194" i="6"/>
  <c r="M194" i="6"/>
  <c r="AC193" i="6"/>
  <c r="AB193" i="6"/>
  <c r="AA193" i="6"/>
  <c r="Z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AB192" i="6"/>
  <c r="AA192" i="6"/>
  <c r="Z192" i="6"/>
  <c r="AC192" i="6" s="1"/>
  <c r="X192" i="6"/>
  <c r="W192" i="6"/>
  <c r="V192" i="6"/>
  <c r="U192" i="6"/>
  <c r="T192" i="6"/>
  <c r="S192" i="6"/>
  <c r="R192" i="6"/>
  <c r="Q192" i="6"/>
  <c r="P192" i="6"/>
  <c r="O192" i="6"/>
  <c r="N192" i="6"/>
  <c r="M192" i="6"/>
  <c r="AB191" i="6"/>
  <c r="AA191" i="6"/>
  <c r="Z191" i="6"/>
  <c r="AC191" i="6" s="1"/>
  <c r="X191" i="6"/>
  <c r="W191" i="6"/>
  <c r="V191" i="6"/>
  <c r="U191" i="6"/>
  <c r="T191" i="6"/>
  <c r="S191" i="6"/>
  <c r="R191" i="6"/>
  <c r="Q191" i="6"/>
  <c r="P191" i="6"/>
  <c r="O191" i="6"/>
  <c r="Y191" i="6" s="1"/>
  <c r="AD191" i="6" s="1"/>
  <c r="AE191" i="6" s="1"/>
  <c r="N191" i="6"/>
  <c r="M191" i="6"/>
  <c r="AB190" i="6"/>
  <c r="AA190" i="6"/>
  <c r="Z190" i="6"/>
  <c r="AC190" i="6" s="1"/>
  <c r="X190" i="6"/>
  <c r="W190" i="6"/>
  <c r="V190" i="6"/>
  <c r="U190" i="6"/>
  <c r="T190" i="6"/>
  <c r="S190" i="6"/>
  <c r="R190" i="6"/>
  <c r="Q190" i="6"/>
  <c r="P190" i="6"/>
  <c r="O190" i="6"/>
  <c r="Y190" i="6" s="1"/>
  <c r="AD190" i="6" s="1"/>
  <c r="AE190" i="6" s="1"/>
  <c r="N190" i="6"/>
  <c r="M190" i="6"/>
  <c r="AE189" i="6"/>
  <c r="AB189" i="6"/>
  <c r="AA189" i="6"/>
  <c r="Z189" i="6"/>
  <c r="AC189" i="6" s="1"/>
  <c r="X189" i="6"/>
  <c r="W189" i="6"/>
  <c r="V189" i="6"/>
  <c r="U189" i="6"/>
  <c r="T189" i="6"/>
  <c r="S189" i="6"/>
  <c r="R189" i="6"/>
  <c r="Q189" i="6"/>
  <c r="P189" i="6"/>
  <c r="O189" i="6"/>
  <c r="Y189" i="6" s="1"/>
  <c r="AD189" i="6" s="1"/>
  <c r="N189" i="6"/>
  <c r="M189" i="6"/>
  <c r="AC188" i="6"/>
  <c r="AB188" i="6"/>
  <c r="AA188" i="6"/>
  <c r="Z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AC187" i="6"/>
  <c r="AB187" i="6"/>
  <c r="AA187" i="6"/>
  <c r="Z187" i="6"/>
  <c r="X187" i="6"/>
  <c r="W187" i="6"/>
  <c r="V187" i="6"/>
  <c r="U187" i="6"/>
  <c r="T187" i="6"/>
  <c r="S187" i="6"/>
  <c r="R187" i="6"/>
  <c r="Q187" i="6"/>
  <c r="P187" i="6"/>
  <c r="O187" i="6"/>
  <c r="N187" i="6"/>
  <c r="M187" i="6"/>
  <c r="AB186" i="6"/>
  <c r="AA186" i="6"/>
  <c r="Z186" i="6"/>
  <c r="AC186" i="6" s="1"/>
  <c r="X186" i="6"/>
  <c r="W186" i="6"/>
  <c r="V186" i="6"/>
  <c r="U186" i="6"/>
  <c r="T186" i="6"/>
  <c r="S186" i="6"/>
  <c r="R186" i="6"/>
  <c r="Q186" i="6"/>
  <c r="P186" i="6"/>
  <c r="O186" i="6"/>
  <c r="Y186" i="6" s="1"/>
  <c r="AD186" i="6" s="1"/>
  <c r="AE186" i="6" s="1"/>
  <c r="N186" i="6"/>
  <c r="M186" i="6"/>
  <c r="AC185" i="6"/>
  <c r="AB185" i="6"/>
  <c r="AA185" i="6"/>
  <c r="Z185" i="6"/>
  <c r="X185" i="6"/>
  <c r="W185" i="6"/>
  <c r="V185" i="6"/>
  <c r="U185" i="6"/>
  <c r="T185" i="6"/>
  <c r="S185" i="6"/>
  <c r="R185" i="6"/>
  <c r="Q185" i="6"/>
  <c r="P185" i="6"/>
  <c r="O185" i="6"/>
  <c r="Y185" i="6" s="1"/>
  <c r="AD185" i="6" s="1"/>
  <c r="AE185" i="6" s="1"/>
  <c r="N185" i="6"/>
  <c r="M185" i="6"/>
  <c r="AB184" i="6"/>
  <c r="AA184" i="6"/>
  <c r="Z184" i="6"/>
  <c r="AC184" i="6" s="1"/>
  <c r="X184" i="6"/>
  <c r="W184" i="6"/>
  <c r="V184" i="6"/>
  <c r="U184" i="6"/>
  <c r="T184" i="6"/>
  <c r="S184" i="6"/>
  <c r="R184" i="6"/>
  <c r="Q184" i="6"/>
  <c r="P184" i="6"/>
  <c r="O184" i="6"/>
  <c r="Y184" i="6" s="1"/>
  <c r="AD184" i="6" s="1"/>
  <c r="AE184" i="6" s="1"/>
  <c r="N184" i="6"/>
  <c r="M184" i="6"/>
  <c r="AC183" i="6"/>
  <c r="AB183" i="6"/>
  <c r="AA183" i="6"/>
  <c r="Z183" i="6"/>
  <c r="X183" i="6"/>
  <c r="W183" i="6"/>
  <c r="V183" i="6"/>
  <c r="U183" i="6"/>
  <c r="T183" i="6"/>
  <c r="S183" i="6"/>
  <c r="R183" i="6"/>
  <c r="Q183" i="6"/>
  <c r="P183" i="6"/>
  <c r="O183" i="6"/>
  <c r="Y183" i="6" s="1"/>
  <c r="AD183" i="6" s="1"/>
  <c r="AE183" i="6" s="1"/>
  <c r="N183" i="6"/>
  <c r="M183" i="6"/>
  <c r="AE182" i="6"/>
  <c r="AB182" i="6"/>
  <c r="AA182" i="6"/>
  <c r="Z182" i="6"/>
  <c r="AC182" i="6" s="1"/>
  <c r="X182" i="6"/>
  <c r="W182" i="6"/>
  <c r="V182" i="6"/>
  <c r="U182" i="6"/>
  <c r="T182" i="6"/>
  <c r="S182" i="6"/>
  <c r="R182" i="6"/>
  <c r="Q182" i="6"/>
  <c r="P182" i="6"/>
  <c r="O182" i="6"/>
  <c r="Y182" i="6" s="1"/>
  <c r="AD182" i="6" s="1"/>
  <c r="N182" i="6"/>
  <c r="M182" i="6"/>
  <c r="AB181" i="6"/>
  <c r="AA181" i="6"/>
  <c r="Z181" i="6"/>
  <c r="AC181" i="6" s="1"/>
  <c r="X181" i="6"/>
  <c r="W181" i="6"/>
  <c r="V181" i="6"/>
  <c r="U181" i="6"/>
  <c r="T181" i="6"/>
  <c r="S181" i="6"/>
  <c r="R181" i="6"/>
  <c r="Q181" i="6"/>
  <c r="P181" i="6"/>
  <c r="O181" i="6"/>
  <c r="Y181" i="6" s="1"/>
  <c r="AD181" i="6" s="1"/>
  <c r="AE181" i="6" s="1"/>
  <c r="N181" i="6"/>
  <c r="M181" i="6"/>
  <c r="AC180" i="6"/>
  <c r="AB180" i="6"/>
  <c r="AA180" i="6"/>
  <c r="Z180" i="6"/>
  <c r="X180" i="6"/>
  <c r="W180" i="6"/>
  <c r="V180" i="6"/>
  <c r="U180" i="6"/>
  <c r="T180" i="6"/>
  <c r="S180" i="6"/>
  <c r="R180" i="6"/>
  <c r="Q180" i="6"/>
  <c r="P180" i="6"/>
  <c r="O180" i="6"/>
  <c r="Y180" i="6" s="1"/>
  <c r="AD180" i="6" s="1"/>
  <c r="AE180" i="6" s="1"/>
  <c r="N180" i="6"/>
  <c r="M180" i="6"/>
  <c r="AC179" i="6"/>
  <c r="AB179" i="6"/>
  <c r="AA179" i="6"/>
  <c r="Z179" i="6"/>
  <c r="X179" i="6"/>
  <c r="W179" i="6"/>
  <c r="V179" i="6"/>
  <c r="U179" i="6"/>
  <c r="T179" i="6"/>
  <c r="S179" i="6"/>
  <c r="R179" i="6"/>
  <c r="Q179" i="6"/>
  <c r="P179" i="6"/>
  <c r="O179" i="6"/>
  <c r="Y179" i="6" s="1"/>
  <c r="AD179" i="6" s="1"/>
  <c r="AE179" i="6" s="1"/>
  <c r="N179" i="6"/>
  <c r="M179" i="6"/>
  <c r="AC178" i="6"/>
  <c r="AB178" i="6"/>
  <c r="AA178" i="6"/>
  <c r="Z178" i="6"/>
  <c r="X178" i="6"/>
  <c r="W178" i="6"/>
  <c r="V178" i="6"/>
  <c r="U178" i="6"/>
  <c r="T178" i="6"/>
  <c r="S178" i="6"/>
  <c r="R178" i="6"/>
  <c r="Q178" i="6"/>
  <c r="P178" i="6"/>
  <c r="O178" i="6"/>
  <c r="Y178" i="6" s="1"/>
  <c r="AD178" i="6" s="1"/>
  <c r="AE178" i="6" s="1"/>
  <c r="N178" i="6"/>
  <c r="M178" i="6"/>
  <c r="AB177" i="6"/>
  <c r="AA177" i="6"/>
  <c r="Z177" i="6"/>
  <c r="AC177" i="6" s="1"/>
  <c r="X177" i="6"/>
  <c r="W177" i="6"/>
  <c r="V177" i="6"/>
  <c r="U177" i="6"/>
  <c r="T177" i="6"/>
  <c r="S177" i="6"/>
  <c r="R177" i="6"/>
  <c r="Q177" i="6"/>
  <c r="P177" i="6"/>
  <c r="O177" i="6"/>
  <c r="Y177" i="6" s="1"/>
  <c r="AD177" i="6" s="1"/>
  <c r="AE177" i="6" s="1"/>
  <c r="N177" i="6"/>
  <c r="M177" i="6"/>
  <c r="AB176" i="6"/>
  <c r="AA176" i="6"/>
  <c r="Z176" i="6"/>
  <c r="AC176" i="6" s="1"/>
  <c r="X176" i="6"/>
  <c r="W176" i="6"/>
  <c r="V176" i="6"/>
  <c r="U176" i="6"/>
  <c r="T176" i="6"/>
  <c r="S176" i="6"/>
  <c r="R176" i="6"/>
  <c r="Q176" i="6"/>
  <c r="P176" i="6"/>
  <c r="O176" i="6"/>
  <c r="Y176" i="6" s="1"/>
  <c r="AD176" i="6" s="1"/>
  <c r="AE176" i="6" s="1"/>
  <c r="N176" i="6"/>
  <c r="M176" i="6"/>
  <c r="AD175" i="6"/>
  <c r="AE175" i="6" s="1"/>
  <c r="AB175" i="6"/>
  <c r="AA175" i="6"/>
  <c r="Z175" i="6"/>
  <c r="AC175" i="6" s="1"/>
  <c r="X175" i="6"/>
  <c r="W175" i="6"/>
  <c r="V175" i="6"/>
  <c r="U175" i="6"/>
  <c r="T175" i="6"/>
  <c r="S175" i="6"/>
  <c r="R175" i="6"/>
  <c r="Q175" i="6"/>
  <c r="P175" i="6"/>
  <c r="O175" i="6"/>
  <c r="Y175" i="6" s="1"/>
  <c r="N175" i="6"/>
  <c r="M175" i="6"/>
  <c r="AC174" i="6"/>
  <c r="AB174" i="6"/>
  <c r="AA174" i="6"/>
  <c r="Z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AC173" i="6"/>
  <c r="AB173" i="6"/>
  <c r="AA173" i="6"/>
  <c r="Z173" i="6"/>
  <c r="X173" i="6"/>
  <c r="W173" i="6"/>
  <c r="V173" i="6"/>
  <c r="U173" i="6"/>
  <c r="T173" i="6"/>
  <c r="S173" i="6"/>
  <c r="R173" i="6"/>
  <c r="Q173" i="6"/>
  <c r="P173" i="6"/>
  <c r="O173" i="6"/>
  <c r="Y173" i="6" s="1"/>
  <c r="AD173" i="6" s="1"/>
  <c r="AE173" i="6" s="1"/>
  <c r="N173" i="6"/>
  <c r="M173" i="6"/>
  <c r="AC172" i="6"/>
  <c r="AB172" i="6"/>
  <c r="AA172" i="6"/>
  <c r="Z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AB171" i="6"/>
  <c r="AA171" i="6"/>
  <c r="Z171" i="6"/>
  <c r="AC171" i="6" s="1"/>
  <c r="X171" i="6"/>
  <c r="W171" i="6"/>
  <c r="V171" i="6"/>
  <c r="U171" i="6"/>
  <c r="T171" i="6"/>
  <c r="S171" i="6"/>
  <c r="R171" i="6"/>
  <c r="Q171" i="6"/>
  <c r="P171" i="6"/>
  <c r="O171" i="6"/>
  <c r="Y171" i="6" s="1"/>
  <c r="AD171" i="6" s="1"/>
  <c r="AE171" i="6" s="1"/>
  <c r="N171" i="6"/>
  <c r="M171" i="6"/>
  <c r="AC170" i="6"/>
  <c r="AB170" i="6"/>
  <c r="AA170" i="6"/>
  <c r="Z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AB169" i="6"/>
  <c r="AA169" i="6"/>
  <c r="Z169" i="6"/>
  <c r="AC169" i="6" s="1"/>
  <c r="X169" i="6"/>
  <c r="W169" i="6"/>
  <c r="V169" i="6"/>
  <c r="U169" i="6"/>
  <c r="T169" i="6"/>
  <c r="S169" i="6"/>
  <c r="R169" i="6"/>
  <c r="Q169" i="6"/>
  <c r="P169" i="6"/>
  <c r="O169" i="6"/>
  <c r="N169" i="6"/>
  <c r="M169" i="6"/>
  <c r="AB168" i="6"/>
  <c r="AA168" i="6"/>
  <c r="Z168" i="6"/>
  <c r="AC168" i="6" s="1"/>
  <c r="X168" i="6"/>
  <c r="W168" i="6"/>
  <c r="V168" i="6"/>
  <c r="U168" i="6"/>
  <c r="T168" i="6"/>
  <c r="S168" i="6"/>
  <c r="R168" i="6"/>
  <c r="Q168" i="6"/>
  <c r="P168" i="6"/>
  <c r="O168" i="6"/>
  <c r="Y168" i="6" s="1"/>
  <c r="AD168" i="6" s="1"/>
  <c r="AE168" i="6" s="1"/>
  <c r="N168" i="6"/>
  <c r="M168" i="6"/>
  <c r="AC167" i="6"/>
  <c r="AB167" i="6"/>
  <c r="AA167" i="6"/>
  <c r="Z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AB166" i="6"/>
  <c r="AA166" i="6"/>
  <c r="Z166" i="6"/>
  <c r="AC166" i="6" s="1"/>
  <c r="X166" i="6"/>
  <c r="W166" i="6"/>
  <c r="V166" i="6"/>
  <c r="U166" i="6"/>
  <c r="T166" i="6"/>
  <c r="S166" i="6"/>
  <c r="R166" i="6"/>
  <c r="Q166" i="6"/>
  <c r="P166" i="6"/>
  <c r="O166" i="6"/>
  <c r="N166" i="6"/>
  <c r="M166" i="6"/>
  <c r="AB165" i="6"/>
  <c r="AA165" i="6"/>
  <c r="Z165" i="6"/>
  <c r="AC165" i="6" s="1"/>
  <c r="X165" i="6"/>
  <c r="W165" i="6"/>
  <c r="V165" i="6"/>
  <c r="U165" i="6"/>
  <c r="T165" i="6"/>
  <c r="S165" i="6"/>
  <c r="R165" i="6"/>
  <c r="Q165" i="6"/>
  <c r="P165" i="6"/>
  <c r="O165" i="6"/>
  <c r="Y165" i="6" s="1"/>
  <c r="AD165" i="6" s="1"/>
  <c r="AE165" i="6" s="1"/>
  <c r="N165" i="6"/>
  <c r="M165" i="6"/>
  <c r="AC164" i="6"/>
  <c r="AB164" i="6"/>
  <c r="AA164" i="6"/>
  <c r="Z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AC163" i="6"/>
  <c r="AB163" i="6"/>
  <c r="AA163" i="6"/>
  <c r="Z163" i="6"/>
  <c r="X163" i="6"/>
  <c r="W163" i="6"/>
  <c r="V163" i="6"/>
  <c r="U163" i="6"/>
  <c r="T163" i="6"/>
  <c r="S163" i="6"/>
  <c r="R163" i="6"/>
  <c r="Q163" i="6"/>
  <c r="P163" i="6"/>
  <c r="O163" i="6"/>
  <c r="Y163" i="6" s="1"/>
  <c r="AD163" i="6" s="1"/>
  <c r="AE163" i="6" s="1"/>
  <c r="N163" i="6"/>
  <c r="M163" i="6"/>
  <c r="AB162" i="6"/>
  <c r="AA162" i="6"/>
  <c r="Z162" i="6"/>
  <c r="AC162" i="6" s="1"/>
  <c r="X162" i="6"/>
  <c r="W162" i="6"/>
  <c r="V162" i="6"/>
  <c r="U162" i="6"/>
  <c r="T162" i="6"/>
  <c r="S162" i="6"/>
  <c r="R162" i="6"/>
  <c r="Q162" i="6"/>
  <c r="P162" i="6"/>
  <c r="O162" i="6"/>
  <c r="N162" i="6"/>
  <c r="M162" i="6"/>
  <c r="AB161" i="6"/>
  <c r="AA161" i="6"/>
  <c r="Z161" i="6"/>
  <c r="AC161" i="6" s="1"/>
  <c r="X161" i="6"/>
  <c r="W161" i="6"/>
  <c r="V161" i="6"/>
  <c r="U161" i="6"/>
  <c r="T161" i="6"/>
  <c r="S161" i="6"/>
  <c r="R161" i="6"/>
  <c r="Q161" i="6"/>
  <c r="P161" i="6"/>
  <c r="O161" i="6"/>
  <c r="Y161" i="6" s="1"/>
  <c r="AD161" i="6" s="1"/>
  <c r="AE161" i="6" s="1"/>
  <c r="N161" i="6"/>
  <c r="M161" i="6"/>
  <c r="AB160" i="6"/>
  <c r="AA160" i="6"/>
  <c r="Z160" i="6"/>
  <c r="AC160" i="6" s="1"/>
  <c r="X160" i="6"/>
  <c r="W160" i="6"/>
  <c r="V160" i="6"/>
  <c r="U160" i="6"/>
  <c r="T160" i="6"/>
  <c r="S160" i="6"/>
  <c r="R160" i="6"/>
  <c r="Q160" i="6"/>
  <c r="P160" i="6"/>
  <c r="O160" i="6"/>
  <c r="Y160" i="6" s="1"/>
  <c r="AD160" i="6" s="1"/>
  <c r="AE160" i="6" s="1"/>
  <c r="N160" i="6"/>
  <c r="M160" i="6"/>
  <c r="AB159" i="6"/>
  <c r="AA159" i="6"/>
  <c r="Z159" i="6"/>
  <c r="AC159" i="6" s="1"/>
  <c r="X159" i="6"/>
  <c r="W159" i="6"/>
  <c r="V159" i="6"/>
  <c r="U159" i="6"/>
  <c r="T159" i="6"/>
  <c r="S159" i="6"/>
  <c r="R159" i="6"/>
  <c r="Q159" i="6"/>
  <c r="P159" i="6"/>
  <c r="O159" i="6"/>
  <c r="Y159" i="6" s="1"/>
  <c r="AD159" i="6" s="1"/>
  <c r="AE159" i="6" s="1"/>
  <c r="N159" i="6"/>
  <c r="M159" i="6"/>
  <c r="AC158" i="6"/>
  <c r="AB158" i="6"/>
  <c r="AA158" i="6"/>
  <c r="Z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AE157" i="6"/>
  <c r="AB157" i="6"/>
  <c r="AA157" i="6"/>
  <c r="Z157" i="6"/>
  <c r="AC157" i="6" s="1"/>
  <c r="X157" i="6"/>
  <c r="W157" i="6"/>
  <c r="V157" i="6"/>
  <c r="U157" i="6"/>
  <c r="T157" i="6"/>
  <c r="S157" i="6"/>
  <c r="R157" i="6"/>
  <c r="Q157" i="6"/>
  <c r="P157" i="6"/>
  <c r="O157" i="6"/>
  <c r="Y157" i="6" s="1"/>
  <c r="AD157" i="6" s="1"/>
  <c r="N157" i="6"/>
  <c r="M157" i="6"/>
  <c r="AB156" i="6"/>
  <c r="AA156" i="6"/>
  <c r="Z156" i="6"/>
  <c r="AC156" i="6" s="1"/>
  <c r="X156" i="6"/>
  <c r="W156" i="6"/>
  <c r="V156" i="6"/>
  <c r="U156" i="6"/>
  <c r="T156" i="6"/>
  <c r="S156" i="6"/>
  <c r="R156" i="6"/>
  <c r="Q156" i="6"/>
  <c r="P156" i="6"/>
  <c r="O156" i="6"/>
  <c r="N156" i="6"/>
  <c r="M156" i="6"/>
  <c r="AC155" i="6"/>
  <c r="AB155" i="6"/>
  <c r="AA155" i="6"/>
  <c r="Z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AB154" i="6"/>
  <c r="AA154" i="6"/>
  <c r="Z154" i="6"/>
  <c r="AC154" i="6" s="1"/>
  <c r="X154" i="6"/>
  <c r="W154" i="6"/>
  <c r="V154" i="6"/>
  <c r="U154" i="6"/>
  <c r="T154" i="6"/>
  <c r="S154" i="6"/>
  <c r="R154" i="6"/>
  <c r="Q154" i="6"/>
  <c r="P154" i="6"/>
  <c r="O154" i="6"/>
  <c r="Y154" i="6" s="1"/>
  <c r="AD154" i="6" s="1"/>
  <c r="AE154" i="6" s="1"/>
  <c r="N154" i="6"/>
  <c r="M154" i="6"/>
  <c r="AC153" i="6"/>
  <c r="AB153" i="6"/>
  <c r="AA153" i="6"/>
  <c r="Z153" i="6"/>
  <c r="X153" i="6"/>
  <c r="W153" i="6"/>
  <c r="V153" i="6"/>
  <c r="U153" i="6"/>
  <c r="T153" i="6"/>
  <c r="S153" i="6"/>
  <c r="R153" i="6"/>
  <c r="Q153" i="6"/>
  <c r="P153" i="6"/>
  <c r="O153" i="6"/>
  <c r="Y153" i="6" s="1"/>
  <c r="AD153" i="6" s="1"/>
  <c r="AE153" i="6" s="1"/>
  <c r="N153" i="6"/>
  <c r="M153" i="6"/>
  <c r="AB152" i="6"/>
  <c r="AA152" i="6"/>
  <c r="Z152" i="6"/>
  <c r="AC152" i="6" s="1"/>
  <c r="X152" i="6"/>
  <c r="W152" i="6"/>
  <c r="V152" i="6"/>
  <c r="U152" i="6"/>
  <c r="T152" i="6"/>
  <c r="S152" i="6"/>
  <c r="R152" i="6"/>
  <c r="Q152" i="6"/>
  <c r="P152" i="6"/>
  <c r="O152" i="6"/>
  <c r="N152" i="6"/>
  <c r="M152" i="6"/>
  <c r="AC151" i="6"/>
  <c r="AB151" i="6"/>
  <c r="AA151" i="6"/>
  <c r="Z151" i="6"/>
  <c r="X151" i="6"/>
  <c r="W151" i="6"/>
  <c r="V151" i="6"/>
  <c r="U151" i="6"/>
  <c r="T151" i="6"/>
  <c r="S151" i="6"/>
  <c r="R151" i="6"/>
  <c r="Q151" i="6"/>
  <c r="P151" i="6"/>
  <c r="O151" i="6"/>
  <c r="Y151" i="6" s="1"/>
  <c r="AD151" i="6" s="1"/>
  <c r="AE151" i="6" s="1"/>
  <c r="N151" i="6"/>
  <c r="M151" i="6"/>
  <c r="AC150" i="6"/>
  <c r="AB150" i="6"/>
  <c r="AA150" i="6"/>
  <c r="Z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AB149" i="6"/>
  <c r="AA149" i="6"/>
  <c r="Z149" i="6"/>
  <c r="AC149" i="6" s="1"/>
  <c r="X149" i="6"/>
  <c r="W149" i="6"/>
  <c r="V149" i="6"/>
  <c r="U149" i="6"/>
  <c r="T149" i="6"/>
  <c r="S149" i="6"/>
  <c r="R149" i="6"/>
  <c r="Q149" i="6"/>
  <c r="P149" i="6"/>
  <c r="O149" i="6"/>
  <c r="Y149" i="6" s="1"/>
  <c r="AD149" i="6" s="1"/>
  <c r="AE149" i="6" s="1"/>
  <c r="N149" i="6"/>
  <c r="M149" i="6"/>
  <c r="AB148" i="6"/>
  <c r="AA148" i="6"/>
  <c r="Z148" i="6"/>
  <c r="AC148" i="6" s="1"/>
  <c r="X148" i="6"/>
  <c r="W148" i="6"/>
  <c r="V148" i="6"/>
  <c r="U148" i="6"/>
  <c r="T148" i="6"/>
  <c r="S148" i="6"/>
  <c r="R148" i="6"/>
  <c r="Q148" i="6"/>
  <c r="P148" i="6"/>
  <c r="O148" i="6"/>
  <c r="Y148" i="6" s="1"/>
  <c r="AD148" i="6" s="1"/>
  <c r="AE148" i="6" s="1"/>
  <c r="N148" i="6"/>
  <c r="M148" i="6"/>
  <c r="AB147" i="6"/>
  <c r="AA147" i="6"/>
  <c r="Z147" i="6"/>
  <c r="AC147" i="6" s="1"/>
  <c r="X147" i="6"/>
  <c r="W147" i="6"/>
  <c r="V147" i="6"/>
  <c r="U147" i="6"/>
  <c r="T147" i="6"/>
  <c r="S147" i="6"/>
  <c r="R147" i="6"/>
  <c r="Q147" i="6"/>
  <c r="P147" i="6"/>
  <c r="O147" i="6"/>
  <c r="N147" i="6"/>
  <c r="M147" i="6"/>
  <c r="AB146" i="6"/>
  <c r="AA146" i="6"/>
  <c r="Z146" i="6"/>
  <c r="AC146" i="6" s="1"/>
  <c r="X146" i="6"/>
  <c r="W146" i="6"/>
  <c r="V146" i="6"/>
  <c r="U146" i="6"/>
  <c r="T146" i="6"/>
  <c r="S146" i="6"/>
  <c r="R146" i="6"/>
  <c r="Q146" i="6"/>
  <c r="P146" i="6"/>
  <c r="O146" i="6"/>
  <c r="Y146" i="6" s="1"/>
  <c r="AD146" i="6" s="1"/>
  <c r="AE146" i="6" s="1"/>
  <c r="N146" i="6"/>
  <c r="M146" i="6"/>
  <c r="AB145" i="6"/>
  <c r="AA145" i="6"/>
  <c r="Z145" i="6"/>
  <c r="AC145" i="6" s="1"/>
  <c r="X145" i="6"/>
  <c r="W145" i="6"/>
  <c r="V145" i="6"/>
  <c r="U145" i="6"/>
  <c r="T145" i="6"/>
  <c r="S145" i="6"/>
  <c r="R145" i="6"/>
  <c r="Q145" i="6"/>
  <c r="P145" i="6"/>
  <c r="O145" i="6"/>
  <c r="N145" i="6"/>
  <c r="M145" i="6"/>
  <c r="AC144" i="6"/>
  <c r="AB144" i="6"/>
  <c r="AA144" i="6"/>
  <c r="Z144" i="6"/>
  <c r="X144" i="6"/>
  <c r="W144" i="6"/>
  <c r="V144" i="6"/>
  <c r="U144" i="6"/>
  <c r="T144" i="6"/>
  <c r="S144" i="6"/>
  <c r="R144" i="6"/>
  <c r="Q144" i="6"/>
  <c r="P144" i="6"/>
  <c r="O144" i="6"/>
  <c r="Y144" i="6" s="1"/>
  <c r="AD144" i="6" s="1"/>
  <c r="AE144" i="6" s="1"/>
  <c r="N144" i="6"/>
  <c r="M144" i="6"/>
  <c r="AC143" i="6"/>
  <c r="AB143" i="6"/>
  <c r="AA143" i="6"/>
  <c r="Z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AB142" i="6"/>
  <c r="AA142" i="6"/>
  <c r="Z142" i="6"/>
  <c r="AC142" i="6" s="1"/>
  <c r="X142" i="6"/>
  <c r="W142" i="6"/>
  <c r="V142" i="6"/>
  <c r="U142" i="6"/>
  <c r="T142" i="6"/>
  <c r="S142" i="6"/>
  <c r="R142" i="6"/>
  <c r="Q142" i="6"/>
  <c r="P142" i="6"/>
  <c r="O142" i="6"/>
  <c r="Y142" i="6" s="1"/>
  <c r="AD142" i="6" s="1"/>
  <c r="AE142" i="6" s="1"/>
  <c r="N142" i="6"/>
  <c r="M142" i="6"/>
  <c r="AB141" i="6"/>
  <c r="AA141" i="6"/>
  <c r="Z141" i="6"/>
  <c r="AC141" i="6" s="1"/>
  <c r="X141" i="6"/>
  <c r="W141" i="6"/>
  <c r="V141" i="6"/>
  <c r="U141" i="6"/>
  <c r="T141" i="6"/>
  <c r="S141" i="6"/>
  <c r="R141" i="6"/>
  <c r="Q141" i="6"/>
  <c r="P141" i="6"/>
  <c r="O141" i="6"/>
  <c r="Y141" i="6" s="1"/>
  <c r="AD141" i="6" s="1"/>
  <c r="AE141" i="6" s="1"/>
  <c r="N141" i="6"/>
  <c r="M141" i="6"/>
  <c r="AB140" i="6"/>
  <c r="AA140" i="6"/>
  <c r="Z140" i="6"/>
  <c r="AC140" i="6" s="1"/>
  <c r="X140" i="6"/>
  <c r="W140" i="6"/>
  <c r="V140" i="6"/>
  <c r="U140" i="6"/>
  <c r="T140" i="6"/>
  <c r="S140" i="6"/>
  <c r="R140" i="6"/>
  <c r="Q140" i="6"/>
  <c r="P140" i="6"/>
  <c r="O140" i="6"/>
  <c r="Y140" i="6" s="1"/>
  <c r="AD140" i="6" s="1"/>
  <c r="AE140" i="6" s="1"/>
  <c r="N140" i="6"/>
  <c r="M140" i="6"/>
  <c r="AB139" i="6"/>
  <c r="AA139" i="6"/>
  <c r="Z139" i="6"/>
  <c r="AC139" i="6" s="1"/>
  <c r="X139" i="6"/>
  <c r="W139" i="6"/>
  <c r="V139" i="6"/>
  <c r="U139" i="6"/>
  <c r="T139" i="6"/>
  <c r="S139" i="6"/>
  <c r="R139" i="6"/>
  <c r="Q139" i="6"/>
  <c r="P139" i="6"/>
  <c r="O139" i="6"/>
  <c r="Y139" i="6" s="1"/>
  <c r="AD139" i="6" s="1"/>
  <c r="AE139" i="6" s="1"/>
  <c r="N139" i="6"/>
  <c r="M139" i="6"/>
  <c r="AC138" i="6"/>
  <c r="AB138" i="6"/>
  <c r="AA138" i="6"/>
  <c r="Z138" i="6"/>
  <c r="X138" i="6"/>
  <c r="W138" i="6"/>
  <c r="V138" i="6"/>
  <c r="U138" i="6"/>
  <c r="T138" i="6"/>
  <c r="S138" i="6"/>
  <c r="R138" i="6"/>
  <c r="Q138" i="6"/>
  <c r="P138" i="6"/>
  <c r="O138" i="6"/>
  <c r="Y138" i="6" s="1"/>
  <c r="AD138" i="6" s="1"/>
  <c r="AE138" i="6" s="1"/>
  <c r="N138" i="6"/>
  <c r="M138" i="6"/>
  <c r="AB137" i="6"/>
  <c r="AA137" i="6"/>
  <c r="Z137" i="6"/>
  <c r="AC137" i="6" s="1"/>
  <c r="X137" i="6"/>
  <c r="W137" i="6"/>
  <c r="V137" i="6"/>
  <c r="U137" i="6"/>
  <c r="T137" i="6"/>
  <c r="S137" i="6"/>
  <c r="R137" i="6"/>
  <c r="Q137" i="6"/>
  <c r="P137" i="6"/>
  <c r="O137" i="6"/>
  <c r="Y137" i="6" s="1"/>
  <c r="AD137" i="6" s="1"/>
  <c r="AE137" i="6" s="1"/>
  <c r="N137" i="6"/>
  <c r="M137" i="6"/>
  <c r="AD136" i="6"/>
  <c r="AE136" i="6" s="1"/>
  <c r="AB136" i="6"/>
  <c r="AA136" i="6"/>
  <c r="Z136" i="6"/>
  <c r="AC136" i="6" s="1"/>
  <c r="X136" i="6"/>
  <c r="W136" i="6"/>
  <c r="V136" i="6"/>
  <c r="U136" i="6"/>
  <c r="T136" i="6"/>
  <c r="S136" i="6"/>
  <c r="R136" i="6"/>
  <c r="Q136" i="6"/>
  <c r="P136" i="6"/>
  <c r="O136" i="6"/>
  <c r="Y136" i="6" s="1"/>
  <c r="N136" i="6"/>
  <c r="M136" i="6"/>
  <c r="AC135" i="6"/>
  <c r="AB135" i="6"/>
  <c r="AA135" i="6"/>
  <c r="Z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AC134" i="6"/>
  <c r="AB134" i="6"/>
  <c r="AA134" i="6"/>
  <c r="Z134" i="6"/>
  <c r="X134" i="6"/>
  <c r="W134" i="6"/>
  <c r="V134" i="6"/>
  <c r="U134" i="6"/>
  <c r="T134" i="6"/>
  <c r="S134" i="6"/>
  <c r="R134" i="6"/>
  <c r="Q134" i="6"/>
  <c r="P134" i="6"/>
  <c r="O134" i="6"/>
  <c r="Y134" i="6" s="1"/>
  <c r="AD134" i="6" s="1"/>
  <c r="AE134" i="6" s="1"/>
  <c r="N134" i="6"/>
  <c r="M134" i="6"/>
  <c r="AC133" i="6"/>
  <c r="AB133" i="6"/>
  <c r="AA133" i="6"/>
  <c r="Z133" i="6"/>
  <c r="X133" i="6"/>
  <c r="W133" i="6"/>
  <c r="V133" i="6"/>
  <c r="U133" i="6"/>
  <c r="T133" i="6"/>
  <c r="S133" i="6"/>
  <c r="R133" i="6"/>
  <c r="Q133" i="6"/>
  <c r="P133" i="6"/>
  <c r="O133" i="6"/>
  <c r="Y133" i="6" s="1"/>
  <c r="AD133" i="6" s="1"/>
  <c r="AE133" i="6" s="1"/>
  <c r="N133" i="6"/>
  <c r="M133" i="6"/>
  <c r="AC132" i="6"/>
  <c r="AB132" i="6"/>
  <c r="AA132" i="6"/>
  <c r="Z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AD131" i="6"/>
  <c r="AE131" i="6" s="1"/>
  <c r="AB131" i="6"/>
  <c r="AA131" i="6"/>
  <c r="Z131" i="6"/>
  <c r="AC131" i="6" s="1"/>
  <c r="X131" i="6"/>
  <c r="W131" i="6"/>
  <c r="V131" i="6"/>
  <c r="U131" i="6"/>
  <c r="T131" i="6"/>
  <c r="S131" i="6"/>
  <c r="R131" i="6"/>
  <c r="Q131" i="6"/>
  <c r="P131" i="6"/>
  <c r="O131" i="6"/>
  <c r="Y131" i="6" s="1"/>
  <c r="N131" i="6"/>
  <c r="M131" i="6"/>
  <c r="AC130" i="6"/>
  <c r="AB130" i="6"/>
  <c r="AA130" i="6"/>
  <c r="Z130" i="6"/>
  <c r="X130" i="6"/>
  <c r="W130" i="6"/>
  <c r="V130" i="6"/>
  <c r="U130" i="6"/>
  <c r="T130" i="6"/>
  <c r="S130" i="6"/>
  <c r="R130" i="6"/>
  <c r="Q130" i="6"/>
  <c r="P130" i="6"/>
  <c r="O130" i="6"/>
  <c r="Y130" i="6" s="1"/>
  <c r="AD130" i="6" s="1"/>
  <c r="AE130" i="6" s="1"/>
  <c r="N130" i="6"/>
  <c r="M130" i="6"/>
  <c r="AB129" i="6"/>
  <c r="AA129" i="6"/>
  <c r="Z129" i="6"/>
  <c r="AC129" i="6" s="1"/>
  <c r="X129" i="6"/>
  <c r="W129" i="6"/>
  <c r="V129" i="6"/>
  <c r="U129" i="6"/>
  <c r="T129" i="6"/>
  <c r="S129" i="6"/>
  <c r="R129" i="6"/>
  <c r="Q129" i="6"/>
  <c r="P129" i="6"/>
  <c r="O129" i="6"/>
  <c r="Y129" i="6" s="1"/>
  <c r="AD129" i="6" s="1"/>
  <c r="AE129" i="6" s="1"/>
  <c r="N129" i="6"/>
  <c r="M129" i="6"/>
  <c r="AB128" i="6"/>
  <c r="AA128" i="6"/>
  <c r="Z128" i="6"/>
  <c r="AC128" i="6" s="1"/>
  <c r="X128" i="6"/>
  <c r="W128" i="6"/>
  <c r="V128" i="6"/>
  <c r="U128" i="6"/>
  <c r="T128" i="6"/>
  <c r="S128" i="6"/>
  <c r="R128" i="6"/>
  <c r="Q128" i="6"/>
  <c r="P128" i="6"/>
  <c r="O128" i="6"/>
  <c r="Y128" i="6" s="1"/>
  <c r="AD128" i="6" s="1"/>
  <c r="AE128" i="6" s="1"/>
  <c r="N128" i="6"/>
  <c r="M128" i="6"/>
  <c r="AB127" i="6"/>
  <c r="AA127" i="6"/>
  <c r="Z127" i="6"/>
  <c r="AC127" i="6" s="1"/>
  <c r="X127" i="6"/>
  <c r="W127" i="6"/>
  <c r="V127" i="6"/>
  <c r="U127" i="6"/>
  <c r="T127" i="6"/>
  <c r="S127" i="6"/>
  <c r="R127" i="6"/>
  <c r="Q127" i="6"/>
  <c r="P127" i="6"/>
  <c r="O127" i="6"/>
  <c r="Y127" i="6" s="1"/>
  <c r="AD127" i="6" s="1"/>
  <c r="AE127" i="6" s="1"/>
  <c r="N127" i="6"/>
  <c r="M127" i="6"/>
  <c r="AB126" i="6"/>
  <c r="AA126" i="6"/>
  <c r="Z126" i="6"/>
  <c r="AC126" i="6" s="1"/>
  <c r="X126" i="6"/>
  <c r="W126" i="6"/>
  <c r="V126" i="6"/>
  <c r="U126" i="6"/>
  <c r="T126" i="6"/>
  <c r="S126" i="6"/>
  <c r="R126" i="6"/>
  <c r="Q126" i="6"/>
  <c r="P126" i="6"/>
  <c r="O126" i="6"/>
  <c r="Y126" i="6" s="1"/>
  <c r="AD126" i="6" s="1"/>
  <c r="AE126" i="6" s="1"/>
  <c r="N126" i="6"/>
  <c r="M126" i="6"/>
  <c r="AB125" i="6"/>
  <c r="AA125" i="6"/>
  <c r="Z125" i="6"/>
  <c r="AC125" i="6" s="1"/>
  <c r="X125" i="6"/>
  <c r="W125" i="6"/>
  <c r="V125" i="6"/>
  <c r="U125" i="6"/>
  <c r="T125" i="6"/>
  <c r="S125" i="6"/>
  <c r="R125" i="6"/>
  <c r="Q125" i="6"/>
  <c r="P125" i="6"/>
  <c r="O125" i="6"/>
  <c r="Y125" i="6" s="1"/>
  <c r="AD125" i="6" s="1"/>
  <c r="AE125" i="6" s="1"/>
  <c r="N125" i="6"/>
  <c r="M125" i="6"/>
  <c r="AC124" i="6"/>
  <c r="AB124" i="6"/>
  <c r="AA124" i="6"/>
  <c r="Z124" i="6"/>
  <c r="X124" i="6"/>
  <c r="W124" i="6"/>
  <c r="V124" i="6"/>
  <c r="U124" i="6"/>
  <c r="T124" i="6"/>
  <c r="S124" i="6"/>
  <c r="R124" i="6"/>
  <c r="Q124" i="6"/>
  <c r="P124" i="6"/>
  <c r="O124" i="6"/>
  <c r="Y124" i="6" s="1"/>
  <c r="AD124" i="6" s="1"/>
  <c r="AE124" i="6" s="1"/>
  <c r="N124" i="6"/>
  <c r="M124" i="6"/>
  <c r="AC123" i="6"/>
  <c r="AB123" i="6"/>
  <c r="AA123" i="6"/>
  <c r="Z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AB122" i="6"/>
  <c r="AA122" i="6"/>
  <c r="Z122" i="6"/>
  <c r="AC122" i="6" s="1"/>
  <c r="X122" i="6"/>
  <c r="W122" i="6"/>
  <c r="V122" i="6"/>
  <c r="U122" i="6"/>
  <c r="T122" i="6"/>
  <c r="S122" i="6"/>
  <c r="R122" i="6"/>
  <c r="Q122" i="6"/>
  <c r="P122" i="6"/>
  <c r="O122" i="6"/>
  <c r="Y122" i="6" s="1"/>
  <c r="AD122" i="6" s="1"/>
  <c r="AE122" i="6" s="1"/>
  <c r="N122" i="6"/>
  <c r="M122" i="6"/>
  <c r="AC121" i="6"/>
  <c r="AB121" i="6"/>
  <c r="AA121" i="6"/>
  <c r="Z121" i="6"/>
  <c r="X121" i="6"/>
  <c r="W121" i="6"/>
  <c r="V121" i="6"/>
  <c r="U121" i="6"/>
  <c r="T121" i="6"/>
  <c r="S121" i="6"/>
  <c r="R121" i="6"/>
  <c r="Q121" i="6"/>
  <c r="P121" i="6"/>
  <c r="O121" i="6"/>
  <c r="Y121" i="6" s="1"/>
  <c r="AD121" i="6" s="1"/>
  <c r="AE121" i="6" s="1"/>
  <c r="N121" i="6"/>
  <c r="M121" i="6"/>
  <c r="AB120" i="6"/>
  <c r="AA120" i="6"/>
  <c r="Z120" i="6"/>
  <c r="AC120" i="6" s="1"/>
  <c r="X120" i="6"/>
  <c r="W120" i="6"/>
  <c r="V120" i="6"/>
  <c r="U120" i="6"/>
  <c r="T120" i="6"/>
  <c r="S120" i="6"/>
  <c r="R120" i="6"/>
  <c r="Q120" i="6"/>
  <c r="P120" i="6"/>
  <c r="O120" i="6"/>
  <c r="Y120" i="6" s="1"/>
  <c r="AD120" i="6" s="1"/>
  <c r="AE120" i="6" s="1"/>
  <c r="N120" i="6"/>
  <c r="M120" i="6"/>
  <c r="AB119" i="6"/>
  <c r="AA119" i="6"/>
  <c r="Z119" i="6"/>
  <c r="AC119" i="6" s="1"/>
  <c r="X119" i="6"/>
  <c r="W119" i="6"/>
  <c r="V119" i="6"/>
  <c r="U119" i="6"/>
  <c r="T119" i="6"/>
  <c r="S119" i="6"/>
  <c r="R119" i="6"/>
  <c r="Q119" i="6"/>
  <c r="P119" i="6"/>
  <c r="O119" i="6"/>
  <c r="Y119" i="6" s="1"/>
  <c r="AD119" i="6" s="1"/>
  <c r="AE119" i="6" s="1"/>
  <c r="N119" i="6"/>
  <c r="M119" i="6"/>
  <c r="AB118" i="6"/>
  <c r="AA118" i="6"/>
  <c r="Z118" i="6"/>
  <c r="AC118" i="6" s="1"/>
  <c r="X118" i="6"/>
  <c r="W118" i="6"/>
  <c r="V118" i="6"/>
  <c r="U118" i="6"/>
  <c r="T118" i="6"/>
  <c r="S118" i="6"/>
  <c r="R118" i="6"/>
  <c r="Q118" i="6"/>
  <c r="P118" i="6"/>
  <c r="O118" i="6"/>
  <c r="Y118" i="6" s="1"/>
  <c r="AD118" i="6" s="1"/>
  <c r="AE118" i="6" s="1"/>
  <c r="N118" i="6"/>
  <c r="M118" i="6"/>
  <c r="AB117" i="6"/>
  <c r="AA117" i="6"/>
  <c r="Z117" i="6"/>
  <c r="AC117" i="6" s="1"/>
  <c r="X117" i="6"/>
  <c r="W117" i="6"/>
  <c r="V117" i="6"/>
  <c r="U117" i="6"/>
  <c r="T117" i="6"/>
  <c r="S117" i="6"/>
  <c r="R117" i="6"/>
  <c r="Q117" i="6"/>
  <c r="P117" i="6"/>
  <c r="O117" i="6"/>
  <c r="Y117" i="6" s="1"/>
  <c r="AD117" i="6" s="1"/>
  <c r="AE117" i="6" s="1"/>
  <c r="N117" i="6"/>
  <c r="M117" i="6"/>
  <c r="AB116" i="6"/>
  <c r="AA116" i="6"/>
  <c r="Z116" i="6"/>
  <c r="AC116" i="6" s="1"/>
  <c r="X116" i="6"/>
  <c r="W116" i="6"/>
  <c r="V116" i="6"/>
  <c r="U116" i="6"/>
  <c r="T116" i="6"/>
  <c r="S116" i="6"/>
  <c r="R116" i="6"/>
  <c r="Q116" i="6"/>
  <c r="P116" i="6"/>
  <c r="O116" i="6"/>
  <c r="Y116" i="6" s="1"/>
  <c r="AD116" i="6" s="1"/>
  <c r="AE116" i="6" s="1"/>
  <c r="N116" i="6"/>
  <c r="M116" i="6"/>
  <c r="AC115" i="6"/>
  <c r="AB115" i="6"/>
  <c r="AA115" i="6"/>
  <c r="Z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AC114" i="6"/>
  <c r="AB114" i="6"/>
  <c r="AA114" i="6"/>
  <c r="Z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AC113" i="6"/>
  <c r="AB113" i="6"/>
  <c r="AA113" i="6"/>
  <c r="Z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AC112" i="6"/>
  <c r="AB112" i="6"/>
  <c r="AA112" i="6"/>
  <c r="Z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AB111" i="6"/>
  <c r="AA111" i="6"/>
  <c r="Z111" i="6"/>
  <c r="AC111" i="6" s="1"/>
  <c r="X111" i="6"/>
  <c r="W111" i="6"/>
  <c r="V111" i="6"/>
  <c r="U111" i="6"/>
  <c r="T111" i="6"/>
  <c r="S111" i="6"/>
  <c r="R111" i="6"/>
  <c r="Q111" i="6"/>
  <c r="P111" i="6"/>
  <c r="O111" i="6"/>
  <c r="Y111" i="6" s="1"/>
  <c r="AD111" i="6" s="1"/>
  <c r="AE111" i="6" s="1"/>
  <c r="N111" i="6"/>
  <c r="M111" i="6"/>
  <c r="AC110" i="6"/>
  <c r="AB110" i="6"/>
  <c r="AA110" i="6"/>
  <c r="Z110" i="6"/>
  <c r="X110" i="6"/>
  <c r="W110" i="6"/>
  <c r="V110" i="6"/>
  <c r="U110" i="6"/>
  <c r="T110" i="6"/>
  <c r="S110" i="6"/>
  <c r="R110" i="6"/>
  <c r="Q110" i="6"/>
  <c r="P110" i="6"/>
  <c r="O110" i="6"/>
  <c r="Y110" i="6" s="1"/>
  <c r="AD110" i="6" s="1"/>
  <c r="AE110" i="6" s="1"/>
  <c r="N110" i="6"/>
  <c r="M110" i="6"/>
  <c r="AB109" i="6"/>
  <c r="AA109" i="6"/>
  <c r="Z109" i="6"/>
  <c r="AC109" i="6" s="1"/>
  <c r="X109" i="6"/>
  <c r="W109" i="6"/>
  <c r="V109" i="6"/>
  <c r="U109" i="6"/>
  <c r="T109" i="6"/>
  <c r="S109" i="6"/>
  <c r="R109" i="6"/>
  <c r="Q109" i="6"/>
  <c r="P109" i="6"/>
  <c r="O109" i="6"/>
  <c r="Y109" i="6" s="1"/>
  <c r="AD109" i="6" s="1"/>
  <c r="AE109" i="6" s="1"/>
  <c r="N109" i="6"/>
  <c r="M109" i="6"/>
  <c r="AC108" i="6"/>
  <c r="AB108" i="6"/>
  <c r="AA108" i="6"/>
  <c r="Z108" i="6"/>
  <c r="X108" i="6"/>
  <c r="W108" i="6"/>
  <c r="V108" i="6"/>
  <c r="U108" i="6"/>
  <c r="T108" i="6"/>
  <c r="S108" i="6"/>
  <c r="R108" i="6"/>
  <c r="Q108" i="6"/>
  <c r="P108" i="6"/>
  <c r="O108" i="6"/>
  <c r="Y108" i="6" s="1"/>
  <c r="AD108" i="6" s="1"/>
  <c r="AE108" i="6" s="1"/>
  <c r="N108" i="6"/>
  <c r="M108" i="6"/>
  <c r="AB107" i="6"/>
  <c r="AA107" i="6"/>
  <c r="Z107" i="6"/>
  <c r="AC107" i="6" s="1"/>
  <c r="X107" i="6"/>
  <c r="W107" i="6"/>
  <c r="V107" i="6"/>
  <c r="U107" i="6"/>
  <c r="T107" i="6"/>
  <c r="S107" i="6"/>
  <c r="R107" i="6"/>
  <c r="Q107" i="6"/>
  <c r="P107" i="6"/>
  <c r="O107" i="6"/>
  <c r="Y107" i="6" s="1"/>
  <c r="AD107" i="6" s="1"/>
  <c r="AE107" i="6" s="1"/>
  <c r="N107" i="6"/>
  <c r="M107" i="6"/>
  <c r="AB106" i="6"/>
  <c r="AA106" i="6"/>
  <c r="Z106" i="6"/>
  <c r="AC106" i="6" s="1"/>
  <c r="X106" i="6"/>
  <c r="W106" i="6"/>
  <c r="V106" i="6"/>
  <c r="U106" i="6"/>
  <c r="T106" i="6"/>
  <c r="S106" i="6"/>
  <c r="R106" i="6"/>
  <c r="Q106" i="6"/>
  <c r="P106" i="6"/>
  <c r="O106" i="6"/>
  <c r="Y106" i="6" s="1"/>
  <c r="AD106" i="6" s="1"/>
  <c r="AE106" i="6" s="1"/>
  <c r="N106" i="6"/>
  <c r="M106" i="6"/>
  <c r="AC105" i="6"/>
  <c r="AB105" i="6"/>
  <c r="AA105" i="6"/>
  <c r="Z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AC104" i="6"/>
  <c r="AB104" i="6"/>
  <c r="AA104" i="6"/>
  <c r="Z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AC103" i="6"/>
  <c r="AB103" i="6"/>
  <c r="AA103" i="6"/>
  <c r="Z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AC102" i="6"/>
  <c r="AB102" i="6"/>
  <c r="AA102" i="6"/>
  <c r="Z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AC101" i="6"/>
  <c r="AB101" i="6"/>
  <c r="AA101" i="6"/>
  <c r="Z101" i="6"/>
  <c r="X101" i="6"/>
  <c r="W101" i="6"/>
  <c r="V101" i="6"/>
  <c r="U101" i="6"/>
  <c r="T101" i="6"/>
  <c r="S101" i="6"/>
  <c r="R101" i="6"/>
  <c r="Q101" i="6"/>
  <c r="P101" i="6"/>
  <c r="O101" i="6"/>
  <c r="Y101" i="6" s="1"/>
  <c r="AD101" i="6" s="1"/>
  <c r="AE101" i="6" s="1"/>
  <c r="N101" i="6"/>
  <c r="M101" i="6"/>
  <c r="AB100" i="6"/>
  <c r="AA100" i="6"/>
  <c r="Z100" i="6"/>
  <c r="AC100" i="6" s="1"/>
  <c r="X100" i="6"/>
  <c r="W100" i="6"/>
  <c r="V100" i="6"/>
  <c r="U100" i="6"/>
  <c r="T100" i="6"/>
  <c r="S100" i="6"/>
  <c r="R100" i="6"/>
  <c r="Q100" i="6"/>
  <c r="P100" i="6"/>
  <c r="O100" i="6"/>
  <c r="Y100" i="6" s="1"/>
  <c r="AD100" i="6" s="1"/>
  <c r="AE100" i="6" s="1"/>
  <c r="N100" i="6"/>
  <c r="M100" i="6"/>
  <c r="AB99" i="6"/>
  <c r="AA99" i="6"/>
  <c r="Z99" i="6"/>
  <c r="AC99" i="6" s="1"/>
  <c r="X99" i="6"/>
  <c r="W99" i="6"/>
  <c r="V99" i="6"/>
  <c r="U99" i="6"/>
  <c r="T99" i="6"/>
  <c r="S99" i="6"/>
  <c r="R99" i="6"/>
  <c r="Q99" i="6"/>
  <c r="P99" i="6"/>
  <c r="O99" i="6"/>
  <c r="Y99" i="6" s="1"/>
  <c r="AD99" i="6" s="1"/>
  <c r="AE99" i="6" s="1"/>
  <c r="N99" i="6"/>
  <c r="M99" i="6"/>
  <c r="AC98" i="6"/>
  <c r="AB98" i="6"/>
  <c r="AA98" i="6"/>
  <c r="Z98" i="6"/>
  <c r="X98" i="6"/>
  <c r="W98" i="6"/>
  <c r="V98" i="6"/>
  <c r="U98" i="6"/>
  <c r="T98" i="6"/>
  <c r="S98" i="6"/>
  <c r="R98" i="6"/>
  <c r="Q98" i="6"/>
  <c r="P98" i="6"/>
  <c r="O98" i="6"/>
  <c r="N98" i="6"/>
  <c r="M98" i="6"/>
  <c r="AB97" i="6"/>
  <c r="AA97" i="6"/>
  <c r="Z97" i="6"/>
  <c r="AC97" i="6" s="1"/>
  <c r="X97" i="6"/>
  <c r="W97" i="6"/>
  <c r="V97" i="6"/>
  <c r="U97" i="6"/>
  <c r="T97" i="6"/>
  <c r="S97" i="6"/>
  <c r="R97" i="6"/>
  <c r="Q97" i="6"/>
  <c r="P97" i="6"/>
  <c r="O97" i="6"/>
  <c r="Y97" i="6" s="1"/>
  <c r="AD97" i="6" s="1"/>
  <c r="AE97" i="6" s="1"/>
  <c r="N97" i="6"/>
  <c r="M97" i="6"/>
  <c r="AB96" i="6"/>
  <c r="AA96" i="6"/>
  <c r="Z96" i="6"/>
  <c r="AC96" i="6" s="1"/>
  <c r="X96" i="6"/>
  <c r="W96" i="6"/>
  <c r="V96" i="6"/>
  <c r="U96" i="6"/>
  <c r="T96" i="6"/>
  <c r="S96" i="6"/>
  <c r="R96" i="6"/>
  <c r="Q96" i="6"/>
  <c r="P96" i="6"/>
  <c r="O96" i="6"/>
  <c r="N96" i="6"/>
  <c r="M96" i="6"/>
  <c r="AC95" i="6"/>
  <c r="AB95" i="6"/>
  <c r="AA95" i="6"/>
  <c r="Z95" i="6"/>
  <c r="X95" i="6"/>
  <c r="W95" i="6"/>
  <c r="V95" i="6"/>
  <c r="U95" i="6"/>
  <c r="T95" i="6"/>
  <c r="S95" i="6"/>
  <c r="R95" i="6"/>
  <c r="Q95" i="6"/>
  <c r="P95" i="6"/>
  <c r="O95" i="6"/>
  <c r="Y95" i="6" s="1"/>
  <c r="AD95" i="6" s="1"/>
  <c r="AE95" i="6" s="1"/>
  <c r="N95" i="6"/>
  <c r="M95" i="6"/>
  <c r="AC94" i="6"/>
  <c r="AB94" i="6"/>
  <c r="AA94" i="6"/>
  <c r="Z94" i="6"/>
  <c r="X94" i="6"/>
  <c r="W94" i="6"/>
  <c r="V94" i="6"/>
  <c r="U94" i="6"/>
  <c r="T94" i="6"/>
  <c r="S94" i="6"/>
  <c r="R94" i="6"/>
  <c r="Q94" i="6"/>
  <c r="P94" i="6"/>
  <c r="O94" i="6"/>
  <c r="N94" i="6"/>
  <c r="M94" i="6"/>
  <c r="AC93" i="6"/>
  <c r="AB93" i="6"/>
  <c r="AA93" i="6"/>
  <c r="Z93" i="6"/>
  <c r="X93" i="6"/>
  <c r="W93" i="6"/>
  <c r="V93" i="6"/>
  <c r="U93" i="6"/>
  <c r="T93" i="6"/>
  <c r="S93" i="6"/>
  <c r="R93" i="6"/>
  <c r="Q93" i="6"/>
  <c r="P93" i="6"/>
  <c r="O93" i="6"/>
  <c r="Y93" i="6" s="1"/>
  <c r="AD93" i="6" s="1"/>
  <c r="AE93" i="6" s="1"/>
  <c r="N93" i="6"/>
  <c r="M93" i="6"/>
  <c r="AB92" i="6"/>
  <c r="AA92" i="6"/>
  <c r="Z92" i="6"/>
  <c r="AC92" i="6" s="1"/>
  <c r="X92" i="6"/>
  <c r="W92" i="6"/>
  <c r="V92" i="6"/>
  <c r="U92" i="6"/>
  <c r="T92" i="6"/>
  <c r="S92" i="6"/>
  <c r="R92" i="6"/>
  <c r="Q92" i="6"/>
  <c r="P92" i="6"/>
  <c r="O92" i="6"/>
  <c r="Y92" i="6" s="1"/>
  <c r="AD92" i="6" s="1"/>
  <c r="AE92" i="6" s="1"/>
  <c r="N92" i="6"/>
  <c r="M92" i="6"/>
  <c r="AC91" i="6"/>
  <c r="AB91" i="6"/>
  <c r="AA91" i="6"/>
  <c r="Z91" i="6"/>
  <c r="X91" i="6"/>
  <c r="W91" i="6"/>
  <c r="V91" i="6"/>
  <c r="U91" i="6"/>
  <c r="T91" i="6"/>
  <c r="S91" i="6"/>
  <c r="R91" i="6"/>
  <c r="Q91" i="6"/>
  <c r="P91" i="6"/>
  <c r="O91" i="6"/>
  <c r="Y91" i="6" s="1"/>
  <c r="AD91" i="6" s="1"/>
  <c r="AE91" i="6" s="1"/>
  <c r="N91" i="6"/>
  <c r="M91" i="6"/>
  <c r="AC90" i="6"/>
  <c r="AB90" i="6"/>
  <c r="AA90" i="6"/>
  <c r="Z90" i="6"/>
  <c r="X90" i="6"/>
  <c r="W90" i="6"/>
  <c r="V90" i="6"/>
  <c r="U90" i="6"/>
  <c r="T90" i="6"/>
  <c r="S90" i="6"/>
  <c r="R90" i="6"/>
  <c r="Q90" i="6"/>
  <c r="P90" i="6"/>
  <c r="O90" i="6"/>
  <c r="N90" i="6"/>
  <c r="M90" i="6"/>
  <c r="AB89" i="6"/>
  <c r="AA89" i="6"/>
  <c r="Z89" i="6"/>
  <c r="AC89" i="6" s="1"/>
  <c r="X89" i="6"/>
  <c r="W89" i="6"/>
  <c r="V89" i="6"/>
  <c r="U89" i="6"/>
  <c r="T89" i="6"/>
  <c r="S89" i="6"/>
  <c r="R89" i="6"/>
  <c r="Q89" i="6"/>
  <c r="P89" i="6"/>
  <c r="O89" i="6"/>
  <c r="N89" i="6"/>
  <c r="M89" i="6"/>
  <c r="AB88" i="6"/>
  <c r="AA88" i="6"/>
  <c r="Z88" i="6"/>
  <c r="AC88" i="6" s="1"/>
  <c r="X88" i="6"/>
  <c r="W88" i="6"/>
  <c r="V88" i="6"/>
  <c r="U88" i="6"/>
  <c r="T88" i="6"/>
  <c r="S88" i="6"/>
  <c r="R88" i="6"/>
  <c r="Q88" i="6"/>
  <c r="P88" i="6"/>
  <c r="O88" i="6"/>
  <c r="Y88" i="6" s="1"/>
  <c r="AD88" i="6" s="1"/>
  <c r="AE88" i="6" s="1"/>
  <c r="N88" i="6"/>
  <c r="M88" i="6"/>
  <c r="AB87" i="6"/>
  <c r="AA87" i="6"/>
  <c r="Z87" i="6"/>
  <c r="AC87" i="6" s="1"/>
  <c r="X87" i="6"/>
  <c r="W87" i="6"/>
  <c r="V87" i="6"/>
  <c r="U87" i="6"/>
  <c r="T87" i="6"/>
  <c r="S87" i="6"/>
  <c r="R87" i="6"/>
  <c r="Q87" i="6"/>
  <c r="P87" i="6"/>
  <c r="O87" i="6"/>
  <c r="Y87" i="6" s="1"/>
  <c r="AD87" i="6" s="1"/>
  <c r="AE87" i="6" s="1"/>
  <c r="N87" i="6"/>
  <c r="M87" i="6"/>
  <c r="AC86" i="6"/>
  <c r="AB86" i="6"/>
  <c r="AA86" i="6"/>
  <c r="Z86" i="6"/>
  <c r="X86" i="6"/>
  <c r="W86" i="6"/>
  <c r="V86" i="6"/>
  <c r="U86" i="6"/>
  <c r="T86" i="6"/>
  <c r="S86" i="6"/>
  <c r="R86" i="6"/>
  <c r="Q86" i="6"/>
  <c r="P86" i="6"/>
  <c r="O86" i="6"/>
  <c r="N86" i="6"/>
  <c r="M86" i="6"/>
  <c r="AC85" i="6"/>
  <c r="AB85" i="6"/>
  <c r="AA85" i="6"/>
  <c r="Z85" i="6"/>
  <c r="X85" i="6"/>
  <c r="W85" i="6"/>
  <c r="V85" i="6"/>
  <c r="U85" i="6"/>
  <c r="T85" i="6"/>
  <c r="S85" i="6"/>
  <c r="R85" i="6"/>
  <c r="Q85" i="6"/>
  <c r="P85" i="6"/>
  <c r="O85" i="6"/>
  <c r="N85" i="6"/>
  <c r="M85" i="6"/>
  <c r="AC84" i="6"/>
  <c r="AB84" i="6"/>
  <c r="AA84" i="6"/>
  <c r="Z84" i="6"/>
  <c r="X84" i="6"/>
  <c r="W84" i="6"/>
  <c r="V84" i="6"/>
  <c r="U84" i="6"/>
  <c r="T84" i="6"/>
  <c r="S84" i="6"/>
  <c r="R84" i="6"/>
  <c r="Q84" i="6"/>
  <c r="P84" i="6"/>
  <c r="O84" i="6"/>
  <c r="Y84" i="6" s="1"/>
  <c r="AD84" i="6" s="1"/>
  <c r="AE84" i="6" s="1"/>
  <c r="N84" i="6"/>
  <c r="M84" i="6"/>
  <c r="AB83" i="6"/>
  <c r="AA83" i="6"/>
  <c r="Z83" i="6"/>
  <c r="AC83" i="6" s="1"/>
  <c r="X83" i="6"/>
  <c r="W83" i="6"/>
  <c r="V83" i="6"/>
  <c r="U83" i="6"/>
  <c r="T83" i="6"/>
  <c r="S83" i="6"/>
  <c r="R83" i="6"/>
  <c r="Q83" i="6"/>
  <c r="P83" i="6"/>
  <c r="O83" i="6"/>
  <c r="Y83" i="6" s="1"/>
  <c r="AD83" i="6" s="1"/>
  <c r="AE83" i="6" s="1"/>
  <c r="N83" i="6"/>
  <c r="M83" i="6"/>
  <c r="AC82" i="6"/>
  <c r="AB82" i="6"/>
  <c r="AA82" i="6"/>
  <c r="Z82" i="6"/>
  <c r="X82" i="6"/>
  <c r="W82" i="6"/>
  <c r="V82" i="6"/>
  <c r="U82" i="6"/>
  <c r="T82" i="6"/>
  <c r="S82" i="6"/>
  <c r="R82" i="6"/>
  <c r="Q82" i="6"/>
  <c r="P82" i="6"/>
  <c r="O82" i="6"/>
  <c r="Y82" i="6" s="1"/>
  <c r="AD82" i="6" s="1"/>
  <c r="AE82" i="6" s="1"/>
  <c r="N82" i="6"/>
  <c r="M82" i="6"/>
  <c r="AC81" i="6"/>
  <c r="AB81" i="6"/>
  <c r="AA81" i="6"/>
  <c r="Z81" i="6"/>
  <c r="X81" i="6"/>
  <c r="W81" i="6"/>
  <c r="V81" i="6"/>
  <c r="U81" i="6"/>
  <c r="T81" i="6"/>
  <c r="S81" i="6"/>
  <c r="R81" i="6"/>
  <c r="Q81" i="6"/>
  <c r="P81" i="6"/>
  <c r="O81" i="6"/>
  <c r="Y81" i="6" s="1"/>
  <c r="AD81" i="6" s="1"/>
  <c r="AE81" i="6" s="1"/>
  <c r="N81" i="6"/>
  <c r="M81" i="6"/>
  <c r="AC80" i="6"/>
  <c r="AB80" i="6"/>
  <c r="AA80" i="6"/>
  <c r="Z80" i="6"/>
  <c r="X80" i="6"/>
  <c r="W80" i="6"/>
  <c r="V80" i="6"/>
  <c r="U80" i="6"/>
  <c r="T80" i="6"/>
  <c r="S80" i="6"/>
  <c r="R80" i="6"/>
  <c r="Q80" i="6"/>
  <c r="P80" i="6"/>
  <c r="O80" i="6"/>
  <c r="N80" i="6"/>
  <c r="M80" i="6"/>
  <c r="AB79" i="6"/>
  <c r="AA79" i="6"/>
  <c r="Z79" i="6"/>
  <c r="AC79" i="6" s="1"/>
  <c r="X79" i="6"/>
  <c r="W79" i="6"/>
  <c r="V79" i="6"/>
  <c r="U79" i="6"/>
  <c r="T79" i="6"/>
  <c r="S79" i="6"/>
  <c r="R79" i="6"/>
  <c r="Q79" i="6"/>
  <c r="P79" i="6"/>
  <c r="O79" i="6"/>
  <c r="N79" i="6"/>
  <c r="M79" i="6"/>
  <c r="AB78" i="6"/>
  <c r="AA78" i="6"/>
  <c r="Z78" i="6"/>
  <c r="AC78" i="6" s="1"/>
  <c r="X78" i="6"/>
  <c r="W78" i="6"/>
  <c r="V78" i="6"/>
  <c r="U78" i="6"/>
  <c r="T78" i="6"/>
  <c r="S78" i="6"/>
  <c r="R78" i="6"/>
  <c r="Q78" i="6"/>
  <c r="P78" i="6"/>
  <c r="O78" i="6"/>
  <c r="Y78" i="6" s="1"/>
  <c r="AD78" i="6" s="1"/>
  <c r="AE78" i="6" s="1"/>
  <c r="N78" i="6"/>
  <c r="M78" i="6"/>
  <c r="AB77" i="6"/>
  <c r="AA77" i="6"/>
  <c r="Z77" i="6"/>
  <c r="AC77" i="6" s="1"/>
  <c r="X77" i="6"/>
  <c r="W77" i="6"/>
  <c r="V77" i="6"/>
  <c r="U77" i="6"/>
  <c r="T77" i="6"/>
  <c r="S77" i="6"/>
  <c r="R77" i="6"/>
  <c r="Q77" i="6"/>
  <c r="P77" i="6"/>
  <c r="O77" i="6"/>
  <c r="Y77" i="6" s="1"/>
  <c r="AD77" i="6" s="1"/>
  <c r="AE77" i="6" s="1"/>
  <c r="N77" i="6"/>
  <c r="M77" i="6"/>
  <c r="AC76" i="6"/>
  <c r="AB76" i="6"/>
  <c r="AA76" i="6"/>
  <c r="Z76" i="6"/>
  <c r="X76" i="6"/>
  <c r="W76" i="6"/>
  <c r="V76" i="6"/>
  <c r="U76" i="6"/>
  <c r="T76" i="6"/>
  <c r="S76" i="6"/>
  <c r="R76" i="6"/>
  <c r="Q76" i="6"/>
  <c r="P76" i="6"/>
  <c r="O76" i="6"/>
  <c r="N76" i="6"/>
  <c r="M76" i="6"/>
  <c r="AC75" i="6"/>
  <c r="AB75" i="6"/>
  <c r="AA75" i="6"/>
  <c r="Z75" i="6"/>
  <c r="X75" i="6"/>
  <c r="W75" i="6"/>
  <c r="V75" i="6"/>
  <c r="U75" i="6"/>
  <c r="T75" i="6"/>
  <c r="S75" i="6"/>
  <c r="R75" i="6"/>
  <c r="Q75" i="6"/>
  <c r="P75" i="6"/>
  <c r="O75" i="6"/>
  <c r="Y75" i="6" s="1"/>
  <c r="AD75" i="6" s="1"/>
  <c r="AE75" i="6" s="1"/>
  <c r="N75" i="6"/>
  <c r="M75" i="6"/>
  <c r="AB74" i="6"/>
  <c r="AA74" i="6"/>
  <c r="Z74" i="6"/>
  <c r="AC74" i="6" s="1"/>
  <c r="X74" i="6"/>
  <c r="W74" i="6"/>
  <c r="V74" i="6"/>
  <c r="U74" i="6"/>
  <c r="T74" i="6"/>
  <c r="S74" i="6"/>
  <c r="R74" i="6"/>
  <c r="Q74" i="6"/>
  <c r="P74" i="6"/>
  <c r="O74" i="6"/>
  <c r="Y74" i="6" s="1"/>
  <c r="AD74" i="6" s="1"/>
  <c r="AE74" i="6" s="1"/>
  <c r="N74" i="6"/>
  <c r="M74" i="6"/>
  <c r="AB73" i="6"/>
  <c r="AA73" i="6"/>
  <c r="Z73" i="6"/>
  <c r="AC73" i="6" s="1"/>
  <c r="X73" i="6"/>
  <c r="W73" i="6"/>
  <c r="V73" i="6"/>
  <c r="U73" i="6"/>
  <c r="T73" i="6"/>
  <c r="S73" i="6"/>
  <c r="R73" i="6"/>
  <c r="Q73" i="6"/>
  <c r="P73" i="6"/>
  <c r="O73" i="6"/>
  <c r="N73" i="6"/>
  <c r="M73" i="6"/>
  <c r="AB72" i="6"/>
  <c r="AA72" i="6"/>
  <c r="Z72" i="6"/>
  <c r="AC72" i="6" s="1"/>
  <c r="X72" i="6"/>
  <c r="W72" i="6"/>
  <c r="V72" i="6"/>
  <c r="U72" i="6"/>
  <c r="T72" i="6"/>
  <c r="S72" i="6"/>
  <c r="R72" i="6"/>
  <c r="Q72" i="6"/>
  <c r="P72" i="6"/>
  <c r="O72" i="6"/>
  <c r="Y72" i="6" s="1"/>
  <c r="AD72" i="6" s="1"/>
  <c r="AE72" i="6" s="1"/>
  <c r="N72" i="6"/>
  <c r="M72" i="6"/>
  <c r="AC71" i="6"/>
  <c r="AB71" i="6"/>
  <c r="AA71" i="6"/>
  <c r="Z71" i="6"/>
  <c r="X71" i="6"/>
  <c r="W71" i="6"/>
  <c r="V71" i="6"/>
  <c r="U71" i="6"/>
  <c r="T71" i="6"/>
  <c r="S71" i="6"/>
  <c r="R71" i="6"/>
  <c r="Q71" i="6"/>
  <c r="P71" i="6"/>
  <c r="O71" i="6"/>
  <c r="Y71" i="6" s="1"/>
  <c r="AD71" i="6" s="1"/>
  <c r="AE71" i="6" s="1"/>
  <c r="N71" i="6"/>
  <c r="M71" i="6"/>
  <c r="AC70" i="6"/>
  <c r="AB70" i="6"/>
  <c r="AA70" i="6"/>
  <c r="Z70" i="6"/>
  <c r="X70" i="6"/>
  <c r="W70" i="6"/>
  <c r="V70" i="6"/>
  <c r="U70" i="6"/>
  <c r="T70" i="6"/>
  <c r="S70" i="6"/>
  <c r="R70" i="6"/>
  <c r="Q70" i="6"/>
  <c r="P70" i="6"/>
  <c r="O70" i="6"/>
  <c r="N70" i="6"/>
  <c r="M70" i="6"/>
  <c r="AB69" i="6"/>
  <c r="AA69" i="6"/>
  <c r="Z69" i="6"/>
  <c r="AC69" i="6" s="1"/>
  <c r="X69" i="6"/>
  <c r="W69" i="6"/>
  <c r="V69" i="6"/>
  <c r="U69" i="6"/>
  <c r="T69" i="6"/>
  <c r="S69" i="6"/>
  <c r="R69" i="6"/>
  <c r="Q69" i="6"/>
  <c r="P69" i="6"/>
  <c r="O69" i="6"/>
  <c r="N69" i="6"/>
  <c r="M69" i="6"/>
  <c r="AB68" i="6"/>
  <c r="AA68" i="6"/>
  <c r="Z68" i="6"/>
  <c r="AC68" i="6" s="1"/>
  <c r="X68" i="6"/>
  <c r="W68" i="6"/>
  <c r="V68" i="6"/>
  <c r="U68" i="6"/>
  <c r="T68" i="6"/>
  <c r="S68" i="6"/>
  <c r="R68" i="6"/>
  <c r="Q68" i="6"/>
  <c r="P68" i="6"/>
  <c r="O68" i="6"/>
  <c r="Y68" i="6" s="1"/>
  <c r="AD68" i="6" s="1"/>
  <c r="AE68" i="6" s="1"/>
  <c r="N68" i="6"/>
  <c r="M68" i="6"/>
  <c r="AB67" i="6"/>
  <c r="AA67" i="6"/>
  <c r="Z67" i="6"/>
  <c r="AC67" i="6" s="1"/>
  <c r="X67" i="6"/>
  <c r="W67" i="6"/>
  <c r="V67" i="6"/>
  <c r="U67" i="6"/>
  <c r="T67" i="6"/>
  <c r="S67" i="6"/>
  <c r="R67" i="6"/>
  <c r="Q67" i="6"/>
  <c r="P67" i="6"/>
  <c r="O67" i="6"/>
  <c r="Y67" i="6" s="1"/>
  <c r="AD67" i="6" s="1"/>
  <c r="AE67" i="6" s="1"/>
  <c r="N67" i="6"/>
  <c r="M67" i="6"/>
  <c r="AC66" i="6"/>
  <c r="AB66" i="6"/>
  <c r="AA66" i="6"/>
  <c r="Z66" i="6"/>
  <c r="X66" i="6"/>
  <c r="W66" i="6"/>
  <c r="V66" i="6"/>
  <c r="U66" i="6"/>
  <c r="T66" i="6"/>
  <c r="S66" i="6"/>
  <c r="R66" i="6"/>
  <c r="Q66" i="6"/>
  <c r="P66" i="6"/>
  <c r="O66" i="6"/>
  <c r="Y66" i="6" s="1"/>
  <c r="AD66" i="6" s="1"/>
  <c r="AE66" i="6" s="1"/>
  <c r="N66" i="6"/>
  <c r="M66" i="6"/>
  <c r="AC65" i="6"/>
  <c r="AB65" i="6"/>
  <c r="AA65" i="6"/>
  <c r="Z65" i="6"/>
  <c r="X65" i="6"/>
  <c r="W65" i="6"/>
  <c r="V65" i="6"/>
  <c r="U65" i="6"/>
  <c r="T65" i="6"/>
  <c r="S65" i="6"/>
  <c r="R65" i="6"/>
  <c r="Q65" i="6"/>
  <c r="P65" i="6"/>
  <c r="O65" i="6"/>
  <c r="N65" i="6"/>
  <c r="M65" i="6"/>
  <c r="AE64" i="6"/>
  <c r="AB64" i="6"/>
  <c r="AA64" i="6"/>
  <c r="Z64" i="6"/>
  <c r="AC64" i="6" s="1"/>
  <c r="X64" i="6"/>
  <c r="W64" i="6"/>
  <c r="V64" i="6"/>
  <c r="U64" i="6"/>
  <c r="T64" i="6"/>
  <c r="S64" i="6"/>
  <c r="R64" i="6"/>
  <c r="Q64" i="6"/>
  <c r="P64" i="6"/>
  <c r="O64" i="6"/>
  <c r="Y64" i="6" s="1"/>
  <c r="AD64" i="6" s="1"/>
  <c r="N64" i="6"/>
  <c r="M64" i="6"/>
  <c r="AB63" i="6"/>
  <c r="AA63" i="6"/>
  <c r="Z63" i="6"/>
  <c r="AC63" i="6" s="1"/>
  <c r="X63" i="6"/>
  <c r="W63" i="6"/>
  <c r="V63" i="6"/>
  <c r="U63" i="6"/>
  <c r="T63" i="6"/>
  <c r="S63" i="6"/>
  <c r="R63" i="6"/>
  <c r="Q63" i="6"/>
  <c r="P63" i="6"/>
  <c r="O63" i="6"/>
  <c r="Y63" i="6" s="1"/>
  <c r="AD63" i="6" s="1"/>
  <c r="AE63" i="6" s="1"/>
  <c r="N63" i="6"/>
  <c r="M63" i="6"/>
  <c r="AB62" i="6"/>
  <c r="AA62" i="6"/>
  <c r="Z62" i="6"/>
  <c r="AC62" i="6" s="1"/>
  <c r="X62" i="6"/>
  <c r="W62" i="6"/>
  <c r="V62" i="6"/>
  <c r="U62" i="6"/>
  <c r="T62" i="6"/>
  <c r="S62" i="6"/>
  <c r="R62" i="6"/>
  <c r="Q62" i="6"/>
  <c r="P62" i="6"/>
  <c r="O62" i="6"/>
  <c r="Y62" i="6" s="1"/>
  <c r="AD62" i="6" s="1"/>
  <c r="AE62" i="6" s="1"/>
  <c r="N62" i="6"/>
  <c r="M62" i="6"/>
  <c r="AC61" i="6"/>
  <c r="AB61" i="6"/>
  <c r="AA61" i="6"/>
  <c r="Z61" i="6"/>
  <c r="X61" i="6"/>
  <c r="W61" i="6"/>
  <c r="V61" i="6"/>
  <c r="U61" i="6"/>
  <c r="T61" i="6"/>
  <c r="S61" i="6"/>
  <c r="R61" i="6"/>
  <c r="Q61" i="6"/>
  <c r="P61" i="6"/>
  <c r="O61" i="6"/>
  <c r="Y61" i="6" s="1"/>
  <c r="AD61" i="6" s="1"/>
  <c r="AE61" i="6" s="1"/>
  <c r="N61" i="6"/>
  <c r="M61" i="6"/>
  <c r="AC60" i="6"/>
  <c r="AB60" i="6"/>
  <c r="AA60" i="6"/>
  <c r="Z60" i="6"/>
  <c r="X60" i="6"/>
  <c r="W60" i="6"/>
  <c r="V60" i="6"/>
  <c r="U60" i="6"/>
  <c r="T60" i="6"/>
  <c r="S60" i="6"/>
  <c r="R60" i="6"/>
  <c r="Q60" i="6"/>
  <c r="P60" i="6"/>
  <c r="O60" i="6"/>
  <c r="Y60" i="6" s="1"/>
  <c r="AD60" i="6" s="1"/>
  <c r="AE60" i="6" s="1"/>
  <c r="N60" i="6"/>
  <c r="M60" i="6"/>
  <c r="AB59" i="6"/>
  <c r="AA59" i="6"/>
  <c r="Z59" i="6"/>
  <c r="AC59" i="6" s="1"/>
  <c r="X59" i="6"/>
  <c r="W59" i="6"/>
  <c r="V59" i="6"/>
  <c r="U59" i="6"/>
  <c r="T59" i="6"/>
  <c r="S59" i="6"/>
  <c r="R59" i="6"/>
  <c r="Q59" i="6"/>
  <c r="P59" i="6"/>
  <c r="O59" i="6"/>
  <c r="N59" i="6"/>
  <c r="M59" i="6"/>
  <c r="AB58" i="6"/>
  <c r="AA58" i="6"/>
  <c r="Z58" i="6"/>
  <c r="AC58" i="6" s="1"/>
  <c r="X58" i="6"/>
  <c r="W58" i="6"/>
  <c r="V58" i="6"/>
  <c r="U58" i="6"/>
  <c r="T58" i="6"/>
  <c r="S58" i="6"/>
  <c r="R58" i="6"/>
  <c r="Q58" i="6"/>
  <c r="P58" i="6"/>
  <c r="O58" i="6"/>
  <c r="Y58" i="6" s="1"/>
  <c r="AD58" i="6" s="1"/>
  <c r="AE58" i="6" s="1"/>
  <c r="N58" i="6"/>
  <c r="M58" i="6"/>
  <c r="AB57" i="6"/>
  <c r="AA57" i="6"/>
  <c r="Z57" i="6"/>
  <c r="AC57" i="6" s="1"/>
  <c r="X57" i="6"/>
  <c r="W57" i="6"/>
  <c r="V57" i="6"/>
  <c r="U57" i="6"/>
  <c r="T57" i="6"/>
  <c r="S57" i="6"/>
  <c r="R57" i="6"/>
  <c r="Q57" i="6"/>
  <c r="P57" i="6"/>
  <c r="O57" i="6"/>
  <c r="Y57" i="6" s="1"/>
  <c r="AD57" i="6" s="1"/>
  <c r="AE57" i="6" s="1"/>
  <c r="N57" i="6"/>
  <c r="M57" i="6"/>
  <c r="AC56" i="6"/>
  <c r="AB56" i="6"/>
  <c r="AA56" i="6"/>
  <c r="Z56" i="6"/>
  <c r="X56" i="6"/>
  <c r="W56" i="6"/>
  <c r="V56" i="6"/>
  <c r="U56" i="6"/>
  <c r="T56" i="6"/>
  <c r="S56" i="6"/>
  <c r="R56" i="6"/>
  <c r="Q56" i="6"/>
  <c r="P56" i="6"/>
  <c r="O56" i="6"/>
  <c r="Y56" i="6" s="1"/>
  <c r="AD56" i="6" s="1"/>
  <c r="AE56" i="6" s="1"/>
  <c r="N56" i="6"/>
  <c r="M56" i="6"/>
  <c r="AC55" i="6"/>
  <c r="AB55" i="6"/>
  <c r="AA55" i="6"/>
  <c r="Z55" i="6"/>
  <c r="X55" i="6"/>
  <c r="W55" i="6"/>
  <c r="V55" i="6"/>
  <c r="U55" i="6"/>
  <c r="T55" i="6"/>
  <c r="S55" i="6"/>
  <c r="R55" i="6"/>
  <c r="Q55" i="6"/>
  <c r="P55" i="6"/>
  <c r="O55" i="6"/>
  <c r="N55" i="6"/>
  <c r="M55" i="6"/>
  <c r="AB54" i="6"/>
  <c r="AA54" i="6"/>
  <c r="Z54" i="6"/>
  <c r="AC54" i="6" s="1"/>
  <c r="X54" i="6"/>
  <c r="W54" i="6"/>
  <c r="V54" i="6"/>
  <c r="U54" i="6"/>
  <c r="T54" i="6"/>
  <c r="S54" i="6"/>
  <c r="R54" i="6"/>
  <c r="Q54" i="6"/>
  <c r="P54" i="6"/>
  <c r="O54" i="6"/>
  <c r="Y54" i="6" s="1"/>
  <c r="AD54" i="6" s="1"/>
  <c r="AE54" i="6" s="1"/>
  <c r="N54" i="6"/>
  <c r="M54" i="6"/>
  <c r="AB53" i="6"/>
  <c r="AA53" i="6"/>
  <c r="Z53" i="6"/>
  <c r="AC53" i="6" s="1"/>
  <c r="X53" i="6"/>
  <c r="W53" i="6"/>
  <c r="V53" i="6"/>
  <c r="U53" i="6"/>
  <c r="T53" i="6"/>
  <c r="S53" i="6"/>
  <c r="R53" i="6"/>
  <c r="Q53" i="6"/>
  <c r="P53" i="6"/>
  <c r="O53" i="6"/>
  <c r="Y53" i="6" s="1"/>
  <c r="AD53" i="6" s="1"/>
  <c r="AE53" i="6" s="1"/>
  <c r="N53" i="6"/>
  <c r="M53" i="6"/>
  <c r="AB52" i="6"/>
  <c r="AA52" i="6"/>
  <c r="Z52" i="6"/>
  <c r="AC52" i="6" s="1"/>
  <c r="X52" i="6"/>
  <c r="W52" i="6"/>
  <c r="V52" i="6"/>
  <c r="U52" i="6"/>
  <c r="T52" i="6"/>
  <c r="S52" i="6"/>
  <c r="R52" i="6"/>
  <c r="Q52" i="6"/>
  <c r="P52" i="6"/>
  <c r="O52" i="6"/>
  <c r="Y52" i="6" s="1"/>
  <c r="AD52" i="6" s="1"/>
  <c r="AE52" i="6" s="1"/>
  <c r="N52" i="6"/>
  <c r="M52" i="6"/>
  <c r="AC51" i="6"/>
  <c r="AB51" i="6"/>
  <c r="AA51" i="6"/>
  <c r="Z51" i="6"/>
  <c r="X51" i="6"/>
  <c r="W51" i="6"/>
  <c r="V51" i="6"/>
  <c r="U51" i="6"/>
  <c r="T51" i="6"/>
  <c r="S51" i="6"/>
  <c r="R51" i="6"/>
  <c r="Q51" i="6"/>
  <c r="P51" i="6"/>
  <c r="O51" i="6"/>
  <c r="Y51" i="6" s="1"/>
  <c r="AD51" i="6" s="1"/>
  <c r="AE51" i="6" s="1"/>
  <c r="N51" i="6"/>
  <c r="M51" i="6"/>
  <c r="AC50" i="6"/>
  <c r="AB50" i="6"/>
  <c r="AA50" i="6"/>
  <c r="Z50" i="6"/>
  <c r="X50" i="6"/>
  <c r="W50" i="6"/>
  <c r="V50" i="6"/>
  <c r="U50" i="6"/>
  <c r="T50" i="6"/>
  <c r="S50" i="6"/>
  <c r="R50" i="6"/>
  <c r="Q50" i="6"/>
  <c r="P50" i="6"/>
  <c r="O50" i="6"/>
  <c r="Y50" i="6" s="1"/>
  <c r="AD50" i="6" s="1"/>
  <c r="AE50" i="6" s="1"/>
  <c r="N50" i="6"/>
  <c r="M50" i="6"/>
  <c r="AB49" i="6"/>
  <c r="AA49" i="6"/>
  <c r="Z49" i="6"/>
  <c r="AC49" i="6" s="1"/>
  <c r="X49" i="6"/>
  <c r="W49" i="6"/>
  <c r="V49" i="6"/>
  <c r="U49" i="6"/>
  <c r="T49" i="6"/>
  <c r="S49" i="6"/>
  <c r="R49" i="6"/>
  <c r="Q49" i="6"/>
  <c r="P49" i="6"/>
  <c r="O49" i="6"/>
  <c r="N49" i="6"/>
  <c r="M49" i="6"/>
  <c r="AB48" i="6"/>
  <c r="AA48" i="6"/>
  <c r="Z48" i="6"/>
  <c r="AC48" i="6" s="1"/>
  <c r="X48" i="6"/>
  <c r="W48" i="6"/>
  <c r="V48" i="6"/>
  <c r="U48" i="6"/>
  <c r="T48" i="6"/>
  <c r="S48" i="6"/>
  <c r="R48" i="6"/>
  <c r="Q48" i="6"/>
  <c r="P48" i="6"/>
  <c r="O48" i="6"/>
  <c r="Y48" i="6" s="1"/>
  <c r="AD48" i="6" s="1"/>
  <c r="AE48" i="6" s="1"/>
  <c r="N48" i="6"/>
  <c r="M48" i="6"/>
  <c r="AB47" i="6"/>
  <c r="AA47" i="6"/>
  <c r="Z47" i="6"/>
  <c r="AC47" i="6" s="1"/>
  <c r="X47" i="6"/>
  <c r="W47" i="6"/>
  <c r="V47" i="6"/>
  <c r="U47" i="6"/>
  <c r="T47" i="6"/>
  <c r="S47" i="6"/>
  <c r="R47" i="6"/>
  <c r="Q47" i="6"/>
  <c r="P47" i="6"/>
  <c r="O47" i="6"/>
  <c r="Y47" i="6" s="1"/>
  <c r="AD47" i="6" s="1"/>
  <c r="AE47" i="6" s="1"/>
  <c r="N47" i="6"/>
  <c r="M47" i="6"/>
  <c r="AC46" i="6"/>
  <c r="AB46" i="6"/>
  <c r="AA46" i="6"/>
  <c r="Z46" i="6"/>
  <c r="X46" i="6"/>
  <c r="W46" i="6"/>
  <c r="V46" i="6"/>
  <c r="U46" i="6"/>
  <c r="T46" i="6"/>
  <c r="S46" i="6"/>
  <c r="R46" i="6"/>
  <c r="Q46" i="6"/>
  <c r="P46" i="6"/>
  <c r="O46" i="6"/>
  <c r="Y46" i="6" s="1"/>
  <c r="AD46" i="6" s="1"/>
  <c r="AE46" i="6" s="1"/>
  <c r="N46" i="6"/>
  <c r="M46" i="6"/>
  <c r="AC45" i="6"/>
  <c r="AB45" i="6"/>
  <c r="AA45" i="6"/>
  <c r="Z45" i="6"/>
  <c r="X45" i="6"/>
  <c r="W45" i="6"/>
  <c r="V45" i="6"/>
  <c r="U45" i="6"/>
  <c r="T45" i="6"/>
  <c r="S45" i="6"/>
  <c r="R45" i="6"/>
  <c r="Q45" i="6"/>
  <c r="P45" i="6"/>
  <c r="O45" i="6"/>
  <c r="N45" i="6"/>
  <c r="M45" i="6"/>
  <c r="AB44" i="6"/>
  <c r="AA44" i="6"/>
  <c r="Z44" i="6"/>
  <c r="AC44" i="6" s="1"/>
  <c r="X44" i="6"/>
  <c r="W44" i="6"/>
  <c r="V44" i="6"/>
  <c r="U44" i="6"/>
  <c r="T44" i="6"/>
  <c r="S44" i="6"/>
  <c r="R44" i="6"/>
  <c r="Q44" i="6"/>
  <c r="P44" i="6"/>
  <c r="O44" i="6"/>
  <c r="Y44" i="6" s="1"/>
  <c r="AD44" i="6" s="1"/>
  <c r="AE44" i="6" s="1"/>
  <c r="N44" i="6"/>
  <c r="M44" i="6"/>
  <c r="AB43" i="6"/>
  <c r="AA43" i="6"/>
  <c r="Z43" i="6"/>
  <c r="AC43" i="6" s="1"/>
  <c r="X43" i="6"/>
  <c r="W43" i="6"/>
  <c r="V43" i="6"/>
  <c r="U43" i="6"/>
  <c r="T43" i="6"/>
  <c r="S43" i="6"/>
  <c r="R43" i="6"/>
  <c r="Q43" i="6"/>
  <c r="P43" i="6"/>
  <c r="O43" i="6"/>
  <c r="Y43" i="6" s="1"/>
  <c r="AD43" i="6" s="1"/>
  <c r="AE43" i="6" s="1"/>
  <c r="N43" i="6"/>
  <c r="M43" i="6"/>
  <c r="AB42" i="6"/>
  <c r="AA42" i="6"/>
  <c r="Z42" i="6"/>
  <c r="AC42" i="6" s="1"/>
  <c r="X42" i="6"/>
  <c r="W42" i="6"/>
  <c r="V42" i="6"/>
  <c r="U42" i="6"/>
  <c r="T42" i="6"/>
  <c r="S42" i="6"/>
  <c r="R42" i="6"/>
  <c r="Q42" i="6"/>
  <c r="P42" i="6"/>
  <c r="O42" i="6"/>
  <c r="Y42" i="6" s="1"/>
  <c r="AD42" i="6" s="1"/>
  <c r="AE42" i="6" s="1"/>
  <c r="N42" i="6"/>
  <c r="M42" i="6"/>
  <c r="AC41" i="6"/>
  <c r="AB41" i="6"/>
  <c r="AA41" i="6"/>
  <c r="Z41" i="6"/>
  <c r="X41" i="6"/>
  <c r="W41" i="6"/>
  <c r="V41" i="6"/>
  <c r="U41" i="6"/>
  <c r="T41" i="6"/>
  <c r="S41" i="6"/>
  <c r="R41" i="6"/>
  <c r="Q41" i="6"/>
  <c r="P41" i="6"/>
  <c r="O41" i="6"/>
  <c r="Y41" i="6" s="1"/>
  <c r="AD41" i="6" s="1"/>
  <c r="AE41" i="6" s="1"/>
  <c r="N41" i="6"/>
  <c r="M41" i="6"/>
  <c r="AC40" i="6"/>
  <c r="AB40" i="6"/>
  <c r="AA40" i="6"/>
  <c r="Z40" i="6"/>
  <c r="X40" i="6"/>
  <c r="W40" i="6"/>
  <c r="V40" i="6"/>
  <c r="U40" i="6"/>
  <c r="T40" i="6"/>
  <c r="S40" i="6"/>
  <c r="R40" i="6"/>
  <c r="Q40" i="6"/>
  <c r="P40" i="6"/>
  <c r="O40" i="6"/>
  <c r="Y40" i="6" s="1"/>
  <c r="AD40" i="6" s="1"/>
  <c r="AE40" i="6" s="1"/>
  <c r="N40" i="6"/>
  <c r="M40" i="6"/>
  <c r="AB39" i="6"/>
  <c r="AA39" i="6"/>
  <c r="Z39" i="6"/>
  <c r="AC39" i="6" s="1"/>
  <c r="X39" i="6"/>
  <c r="W39" i="6"/>
  <c r="V39" i="6"/>
  <c r="U39" i="6"/>
  <c r="T39" i="6"/>
  <c r="S39" i="6"/>
  <c r="R39" i="6"/>
  <c r="Q39" i="6"/>
  <c r="P39" i="6"/>
  <c r="O39" i="6"/>
  <c r="N39" i="6"/>
  <c r="M39" i="6"/>
  <c r="AB38" i="6"/>
  <c r="AA38" i="6"/>
  <c r="Z38" i="6"/>
  <c r="AC38" i="6" s="1"/>
  <c r="X38" i="6"/>
  <c r="W38" i="6"/>
  <c r="V38" i="6"/>
  <c r="U38" i="6"/>
  <c r="T38" i="6"/>
  <c r="S38" i="6"/>
  <c r="R38" i="6"/>
  <c r="Q38" i="6"/>
  <c r="P38" i="6"/>
  <c r="O38" i="6"/>
  <c r="Y38" i="6" s="1"/>
  <c r="AD38" i="6" s="1"/>
  <c r="AE38" i="6" s="1"/>
  <c r="N38" i="6"/>
  <c r="M38" i="6"/>
  <c r="AB37" i="6"/>
  <c r="AA37" i="6"/>
  <c r="Z37" i="6"/>
  <c r="AC37" i="6" s="1"/>
  <c r="X37" i="6"/>
  <c r="W37" i="6"/>
  <c r="V37" i="6"/>
  <c r="U37" i="6"/>
  <c r="T37" i="6"/>
  <c r="S37" i="6"/>
  <c r="R37" i="6"/>
  <c r="Q37" i="6"/>
  <c r="P37" i="6"/>
  <c r="O37" i="6"/>
  <c r="Y37" i="6" s="1"/>
  <c r="AD37" i="6" s="1"/>
  <c r="AE37" i="6" s="1"/>
  <c r="N37" i="6"/>
  <c r="M37" i="6"/>
  <c r="AC36" i="6"/>
  <c r="AB36" i="6"/>
  <c r="AA36" i="6"/>
  <c r="Z36" i="6"/>
  <c r="X36" i="6"/>
  <c r="W36" i="6"/>
  <c r="V36" i="6"/>
  <c r="U36" i="6"/>
  <c r="T36" i="6"/>
  <c r="S36" i="6"/>
  <c r="R36" i="6"/>
  <c r="Q36" i="6"/>
  <c r="P36" i="6"/>
  <c r="O36" i="6"/>
  <c r="Y36" i="6" s="1"/>
  <c r="AD36" i="6" s="1"/>
  <c r="AE36" i="6" s="1"/>
  <c r="N36" i="6"/>
  <c r="M36" i="6"/>
  <c r="AC35" i="6"/>
  <c r="AB35" i="6"/>
  <c r="AA35" i="6"/>
  <c r="Z35" i="6"/>
  <c r="X35" i="6"/>
  <c r="W35" i="6"/>
  <c r="V35" i="6"/>
  <c r="U35" i="6"/>
  <c r="T35" i="6"/>
  <c r="S35" i="6"/>
  <c r="R35" i="6"/>
  <c r="Q35" i="6"/>
  <c r="P35" i="6"/>
  <c r="O35" i="6"/>
  <c r="N35" i="6"/>
  <c r="M35" i="6"/>
  <c r="AB34" i="6"/>
  <c r="AA34" i="6"/>
  <c r="Z34" i="6"/>
  <c r="AC34" i="6" s="1"/>
  <c r="X34" i="6"/>
  <c r="W34" i="6"/>
  <c r="V34" i="6"/>
  <c r="U34" i="6"/>
  <c r="T34" i="6"/>
  <c r="S34" i="6"/>
  <c r="R34" i="6"/>
  <c r="Q34" i="6"/>
  <c r="P34" i="6"/>
  <c r="O34" i="6"/>
  <c r="Y34" i="6" s="1"/>
  <c r="AD34" i="6" s="1"/>
  <c r="AE34" i="6" s="1"/>
  <c r="N34" i="6"/>
  <c r="M34" i="6"/>
  <c r="AB33" i="6"/>
  <c r="AA33" i="6"/>
  <c r="Z33" i="6"/>
  <c r="AC33" i="6" s="1"/>
  <c r="X33" i="6"/>
  <c r="W33" i="6"/>
  <c r="V33" i="6"/>
  <c r="U33" i="6"/>
  <c r="T33" i="6"/>
  <c r="S33" i="6"/>
  <c r="R33" i="6"/>
  <c r="Q33" i="6"/>
  <c r="P33" i="6"/>
  <c r="O33" i="6"/>
  <c r="Y33" i="6" s="1"/>
  <c r="AD33" i="6" s="1"/>
  <c r="AE33" i="6" s="1"/>
  <c r="N33" i="6"/>
  <c r="M33" i="6"/>
  <c r="AB32" i="6"/>
  <c r="AA32" i="6"/>
  <c r="Z32" i="6"/>
  <c r="AC32" i="6" s="1"/>
  <c r="X32" i="6"/>
  <c r="W32" i="6"/>
  <c r="V32" i="6"/>
  <c r="U32" i="6"/>
  <c r="T32" i="6"/>
  <c r="S32" i="6"/>
  <c r="R32" i="6"/>
  <c r="Q32" i="6"/>
  <c r="P32" i="6"/>
  <c r="O32" i="6"/>
  <c r="Y32" i="6" s="1"/>
  <c r="AD32" i="6" s="1"/>
  <c r="AE32" i="6" s="1"/>
  <c r="N32" i="6"/>
  <c r="M32" i="6"/>
  <c r="AC31" i="6"/>
  <c r="AB31" i="6"/>
  <c r="AA31" i="6"/>
  <c r="Z31" i="6"/>
  <c r="X31" i="6"/>
  <c r="W31" i="6"/>
  <c r="V31" i="6"/>
  <c r="U31" i="6"/>
  <c r="T31" i="6"/>
  <c r="S31" i="6"/>
  <c r="R31" i="6"/>
  <c r="Q31" i="6"/>
  <c r="P31" i="6"/>
  <c r="O31" i="6"/>
  <c r="Y31" i="6" s="1"/>
  <c r="AD31" i="6" s="1"/>
  <c r="AE31" i="6" s="1"/>
  <c r="N31" i="6"/>
  <c r="M31" i="6"/>
  <c r="AC30" i="6"/>
  <c r="AB30" i="6"/>
  <c r="AA30" i="6"/>
  <c r="Z30" i="6"/>
  <c r="X30" i="6"/>
  <c r="W30" i="6"/>
  <c r="V30" i="6"/>
  <c r="U30" i="6"/>
  <c r="T30" i="6"/>
  <c r="S30" i="6"/>
  <c r="R30" i="6"/>
  <c r="Q30" i="6"/>
  <c r="P30" i="6"/>
  <c r="O30" i="6"/>
  <c r="Y30" i="6" s="1"/>
  <c r="AD30" i="6" s="1"/>
  <c r="AE30" i="6" s="1"/>
  <c r="N30" i="6"/>
  <c r="M30" i="6"/>
  <c r="AB29" i="6"/>
  <c r="AA29" i="6"/>
  <c r="Z29" i="6"/>
  <c r="AC29" i="6" s="1"/>
  <c r="X29" i="6"/>
  <c r="W29" i="6"/>
  <c r="V29" i="6"/>
  <c r="U29" i="6"/>
  <c r="T29" i="6"/>
  <c r="S29" i="6"/>
  <c r="R29" i="6"/>
  <c r="Q29" i="6"/>
  <c r="P29" i="6"/>
  <c r="O29" i="6"/>
  <c r="N29" i="6"/>
  <c r="M29" i="6"/>
  <c r="AB28" i="6"/>
  <c r="AA28" i="6"/>
  <c r="Z28" i="6"/>
  <c r="AC28" i="6" s="1"/>
  <c r="X28" i="6"/>
  <c r="W28" i="6"/>
  <c r="V28" i="6"/>
  <c r="U28" i="6"/>
  <c r="T28" i="6"/>
  <c r="S28" i="6"/>
  <c r="R28" i="6"/>
  <c r="Q28" i="6"/>
  <c r="P28" i="6"/>
  <c r="O28" i="6"/>
  <c r="Y28" i="6" s="1"/>
  <c r="AD28" i="6" s="1"/>
  <c r="AE28" i="6" s="1"/>
  <c r="N28" i="6"/>
  <c r="M28" i="6"/>
  <c r="AB27" i="6"/>
  <c r="AA27" i="6"/>
  <c r="Z27" i="6"/>
  <c r="AC27" i="6" s="1"/>
  <c r="X27" i="6"/>
  <c r="W27" i="6"/>
  <c r="V27" i="6"/>
  <c r="U27" i="6"/>
  <c r="T27" i="6"/>
  <c r="S27" i="6"/>
  <c r="R27" i="6"/>
  <c r="Q27" i="6"/>
  <c r="P27" i="6"/>
  <c r="O27" i="6"/>
  <c r="Y27" i="6" s="1"/>
  <c r="AD27" i="6" s="1"/>
  <c r="AE27" i="6" s="1"/>
  <c r="N27" i="6"/>
  <c r="M27" i="6"/>
  <c r="AC26" i="6"/>
  <c r="AB26" i="6"/>
  <c r="AA26" i="6"/>
  <c r="Z26" i="6"/>
  <c r="X26" i="6"/>
  <c r="W26" i="6"/>
  <c r="V26" i="6"/>
  <c r="U26" i="6"/>
  <c r="T26" i="6"/>
  <c r="S26" i="6"/>
  <c r="R26" i="6"/>
  <c r="Q26" i="6"/>
  <c r="P26" i="6"/>
  <c r="O26" i="6"/>
  <c r="N26" i="6"/>
  <c r="M26" i="6"/>
  <c r="Y26" i="6" s="1"/>
  <c r="AD26" i="6" s="1"/>
  <c r="AE26" i="6" s="1"/>
  <c r="AC25" i="6"/>
  <c r="AB25" i="6"/>
  <c r="AA25" i="6"/>
  <c r="Z25" i="6"/>
  <c r="X25" i="6"/>
  <c r="W25" i="6"/>
  <c r="V25" i="6"/>
  <c r="U25" i="6"/>
  <c r="T25" i="6"/>
  <c r="S25" i="6"/>
  <c r="R25" i="6"/>
  <c r="Q25" i="6"/>
  <c r="P25" i="6"/>
  <c r="O25" i="6"/>
  <c r="N25" i="6"/>
  <c r="M25" i="6"/>
  <c r="AB24" i="6"/>
  <c r="AA24" i="6"/>
  <c r="Z24" i="6"/>
  <c r="AC24" i="6" s="1"/>
  <c r="X24" i="6"/>
  <c r="W24" i="6"/>
  <c r="V24" i="6"/>
  <c r="U24" i="6"/>
  <c r="T24" i="6"/>
  <c r="S24" i="6"/>
  <c r="R24" i="6"/>
  <c r="Q24" i="6"/>
  <c r="P24" i="6"/>
  <c r="O24" i="6"/>
  <c r="Y24" i="6" s="1"/>
  <c r="AD24" i="6" s="1"/>
  <c r="AE24" i="6" s="1"/>
  <c r="N24" i="6"/>
  <c r="M24" i="6"/>
  <c r="AB23" i="6"/>
  <c r="AA23" i="6"/>
  <c r="Z23" i="6"/>
  <c r="AC23" i="6" s="1"/>
  <c r="X23" i="6"/>
  <c r="W23" i="6"/>
  <c r="V23" i="6"/>
  <c r="U23" i="6"/>
  <c r="T23" i="6"/>
  <c r="S23" i="6"/>
  <c r="R23" i="6"/>
  <c r="Q23" i="6"/>
  <c r="P23" i="6"/>
  <c r="O23" i="6"/>
  <c r="Y23" i="6" s="1"/>
  <c r="AD23" i="6" s="1"/>
  <c r="AE23" i="6" s="1"/>
  <c r="N23" i="6"/>
  <c r="M23" i="6"/>
  <c r="AB22" i="6"/>
  <c r="AA22" i="6"/>
  <c r="Z22" i="6"/>
  <c r="AC22" i="6" s="1"/>
  <c r="X22" i="6"/>
  <c r="W22" i="6"/>
  <c r="V22" i="6"/>
  <c r="U22" i="6"/>
  <c r="T22" i="6"/>
  <c r="S22" i="6"/>
  <c r="R22" i="6"/>
  <c r="Q22" i="6"/>
  <c r="P22" i="6"/>
  <c r="O22" i="6"/>
  <c r="Y22" i="6" s="1"/>
  <c r="AD22" i="6" s="1"/>
  <c r="AE22" i="6" s="1"/>
  <c r="N22" i="6"/>
  <c r="M22" i="6"/>
  <c r="AC21" i="6"/>
  <c r="AB21" i="6"/>
  <c r="AA21" i="6"/>
  <c r="Z21" i="6"/>
  <c r="X21" i="6"/>
  <c r="W21" i="6"/>
  <c r="V21" i="6"/>
  <c r="U21" i="6"/>
  <c r="T21" i="6"/>
  <c r="S21" i="6"/>
  <c r="R21" i="6"/>
  <c r="Q21" i="6"/>
  <c r="P21" i="6"/>
  <c r="O21" i="6"/>
  <c r="Y21" i="6" s="1"/>
  <c r="AD21" i="6" s="1"/>
  <c r="AE21" i="6" s="1"/>
  <c r="N21" i="6"/>
  <c r="M21" i="6"/>
  <c r="AC20" i="6"/>
  <c r="AB20" i="6"/>
  <c r="AA20" i="6"/>
  <c r="Z20" i="6"/>
  <c r="X20" i="6"/>
  <c r="W20" i="6"/>
  <c r="V20" i="6"/>
  <c r="U20" i="6"/>
  <c r="T20" i="6"/>
  <c r="S20" i="6"/>
  <c r="R20" i="6"/>
  <c r="Q20" i="6"/>
  <c r="P20" i="6"/>
  <c r="O20" i="6"/>
  <c r="Y20" i="6" s="1"/>
  <c r="AD20" i="6" s="1"/>
  <c r="AE20" i="6" s="1"/>
  <c r="N20" i="6"/>
  <c r="M20" i="6"/>
  <c r="AB19" i="6"/>
  <c r="AA19" i="6"/>
  <c r="Z19" i="6"/>
  <c r="AC19" i="6" s="1"/>
  <c r="X19" i="6"/>
  <c r="W19" i="6"/>
  <c r="V19" i="6"/>
  <c r="U19" i="6"/>
  <c r="T19" i="6"/>
  <c r="S19" i="6"/>
  <c r="R19" i="6"/>
  <c r="Q19" i="6"/>
  <c r="P19" i="6"/>
  <c r="O19" i="6"/>
  <c r="N19" i="6"/>
  <c r="M19" i="6"/>
  <c r="AB18" i="6"/>
  <c r="AA18" i="6"/>
  <c r="Z18" i="6"/>
  <c r="AC18" i="6" s="1"/>
  <c r="X18" i="6"/>
  <c r="W18" i="6"/>
  <c r="V18" i="6"/>
  <c r="U18" i="6"/>
  <c r="T18" i="6"/>
  <c r="S18" i="6"/>
  <c r="R18" i="6"/>
  <c r="Q18" i="6"/>
  <c r="P18" i="6"/>
  <c r="O18" i="6"/>
  <c r="Y18" i="6" s="1"/>
  <c r="AD18" i="6" s="1"/>
  <c r="AE18" i="6" s="1"/>
  <c r="N18" i="6"/>
  <c r="M18" i="6"/>
  <c r="AB17" i="6"/>
  <c r="AA17" i="6"/>
  <c r="Z17" i="6"/>
  <c r="AC17" i="6" s="1"/>
  <c r="X17" i="6"/>
  <c r="W17" i="6"/>
  <c r="V17" i="6"/>
  <c r="U17" i="6"/>
  <c r="T17" i="6"/>
  <c r="S17" i="6"/>
  <c r="R17" i="6"/>
  <c r="Q17" i="6"/>
  <c r="P17" i="6"/>
  <c r="O17" i="6"/>
  <c r="Y17" i="6" s="1"/>
  <c r="AD17" i="6" s="1"/>
  <c r="AE17" i="6" s="1"/>
  <c r="N17" i="6"/>
  <c r="M17" i="6"/>
  <c r="AC16" i="6"/>
  <c r="AB16" i="6"/>
  <c r="AA16" i="6"/>
  <c r="Z16" i="6"/>
  <c r="X16" i="6"/>
  <c r="W16" i="6"/>
  <c r="V16" i="6"/>
  <c r="U16" i="6"/>
  <c r="T16" i="6"/>
  <c r="S16" i="6"/>
  <c r="R16" i="6"/>
  <c r="Q16" i="6"/>
  <c r="P16" i="6"/>
  <c r="O16" i="6"/>
  <c r="Y16" i="6" s="1"/>
  <c r="AD16" i="6" s="1"/>
  <c r="AE16" i="6" s="1"/>
  <c r="N16" i="6"/>
  <c r="M16" i="6"/>
  <c r="AC15" i="6"/>
  <c r="AB15" i="6"/>
  <c r="AA15" i="6"/>
  <c r="Z15" i="6"/>
  <c r="X15" i="6"/>
  <c r="W15" i="6"/>
  <c r="V15" i="6"/>
  <c r="U15" i="6"/>
  <c r="T15" i="6"/>
  <c r="S15" i="6"/>
  <c r="R15" i="6"/>
  <c r="Q15" i="6"/>
  <c r="P15" i="6"/>
  <c r="O15" i="6"/>
  <c r="N15" i="6"/>
  <c r="M15" i="6"/>
  <c r="AB14" i="6"/>
  <c r="AA14" i="6"/>
  <c r="Z14" i="6"/>
  <c r="AC14" i="6" s="1"/>
  <c r="X14" i="6"/>
  <c r="W14" i="6"/>
  <c r="V14" i="6"/>
  <c r="U14" i="6"/>
  <c r="T14" i="6"/>
  <c r="S14" i="6"/>
  <c r="R14" i="6"/>
  <c r="Q14" i="6"/>
  <c r="P14" i="6"/>
  <c r="O14" i="6"/>
  <c r="Y14" i="6" s="1"/>
  <c r="AD14" i="6" s="1"/>
  <c r="AE14" i="6" s="1"/>
  <c r="N14" i="6"/>
  <c r="M14" i="6"/>
  <c r="AB13" i="6"/>
  <c r="AA13" i="6"/>
  <c r="Z13" i="6"/>
  <c r="AC13" i="6" s="1"/>
  <c r="X13" i="6"/>
  <c r="W13" i="6"/>
  <c r="V13" i="6"/>
  <c r="U13" i="6"/>
  <c r="T13" i="6"/>
  <c r="S13" i="6"/>
  <c r="R13" i="6"/>
  <c r="Q13" i="6"/>
  <c r="P13" i="6"/>
  <c r="O13" i="6"/>
  <c r="Y13" i="6" s="1"/>
  <c r="AD13" i="6" s="1"/>
  <c r="AE13" i="6" s="1"/>
  <c r="N13" i="6"/>
  <c r="M13" i="6"/>
  <c r="AB12" i="6"/>
  <c r="AA12" i="6"/>
  <c r="Z12" i="6"/>
  <c r="AC12" i="6" s="1"/>
  <c r="X12" i="6"/>
  <c r="W12" i="6"/>
  <c r="V12" i="6"/>
  <c r="U12" i="6"/>
  <c r="T12" i="6"/>
  <c r="S12" i="6"/>
  <c r="R12" i="6"/>
  <c r="Q12" i="6"/>
  <c r="P12" i="6"/>
  <c r="O12" i="6"/>
  <c r="Y12" i="6" s="1"/>
  <c r="AD12" i="6" s="1"/>
  <c r="AE12" i="6" s="1"/>
  <c r="N12" i="6"/>
  <c r="M12" i="6"/>
  <c r="AC11" i="6"/>
  <c r="AB11" i="6"/>
  <c r="AA11" i="6"/>
  <c r="Z11" i="6"/>
  <c r="X11" i="6"/>
  <c r="W11" i="6"/>
  <c r="V11" i="6"/>
  <c r="U11" i="6"/>
  <c r="T11" i="6"/>
  <c r="S11" i="6"/>
  <c r="R11" i="6"/>
  <c r="Q11" i="6"/>
  <c r="P11" i="6"/>
  <c r="O11" i="6"/>
  <c r="Y11" i="6" s="1"/>
  <c r="AD11" i="6" s="1"/>
  <c r="AE11" i="6" s="1"/>
  <c r="N11" i="6"/>
  <c r="M11" i="6"/>
  <c r="AC10" i="6"/>
  <c r="AB10" i="6"/>
  <c r="AA10" i="6"/>
  <c r="Z10" i="6"/>
  <c r="X10" i="6"/>
  <c r="W10" i="6"/>
  <c r="V10" i="6"/>
  <c r="U10" i="6"/>
  <c r="T10" i="6"/>
  <c r="S10" i="6"/>
  <c r="R10" i="6"/>
  <c r="Q10" i="6"/>
  <c r="P10" i="6"/>
  <c r="O10" i="6"/>
  <c r="Y10" i="6" s="1"/>
  <c r="AD10" i="6" s="1"/>
  <c r="AE10" i="6" s="1"/>
  <c r="N10" i="6"/>
  <c r="M10" i="6"/>
  <c r="AB9" i="6"/>
  <c r="AA9" i="6"/>
  <c r="Z9" i="6"/>
  <c r="AC9" i="6" s="1"/>
  <c r="X9" i="6"/>
  <c r="W9" i="6"/>
  <c r="V9" i="6"/>
  <c r="U9" i="6"/>
  <c r="T9" i="6"/>
  <c r="S9" i="6"/>
  <c r="R9" i="6"/>
  <c r="Q9" i="6"/>
  <c r="P9" i="6"/>
  <c r="O9" i="6"/>
  <c r="N9" i="6"/>
  <c r="M9" i="6"/>
  <c r="AB8" i="6"/>
  <c r="AA8" i="6"/>
  <c r="Z8" i="6"/>
  <c r="AC8" i="6" s="1"/>
  <c r="X8" i="6"/>
  <c r="W8" i="6"/>
  <c r="V8" i="6"/>
  <c r="U8" i="6"/>
  <c r="T8" i="6"/>
  <c r="S8" i="6"/>
  <c r="R8" i="6"/>
  <c r="Q8" i="6"/>
  <c r="P8" i="6"/>
  <c r="O8" i="6"/>
  <c r="Y8" i="6" s="1"/>
  <c r="AD8" i="6" s="1"/>
  <c r="AE8" i="6" s="1"/>
  <c r="N8" i="6"/>
  <c r="M8" i="6"/>
  <c r="AB7" i="6"/>
  <c r="AA7" i="6"/>
  <c r="Z7" i="6"/>
  <c r="AC7" i="6" s="1"/>
  <c r="X7" i="6"/>
  <c r="W7" i="6"/>
  <c r="V7" i="6"/>
  <c r="U7" i="6"/>
  <c r="T7" i="6"/>
  <c r="S7" i="6"/>
  <c r="R7" i="6"/>
  <c r="Q7" i="6"/>
  <c r="P7" i="6"/>
  <c r="O7" i="6"/>
  <c r="Y7" i="6" s="1"/>
  <c r="AD7" i="6" s="1"/>
  <c r="AE7" i="6" s="1"/>
  <c r="N7" i="6"/>
  <c r="M7" i="6"/>
  <c r="AC6" i="6"/>
  <c r="AB6" i="6"/>
  <c r="AA6" i="6"/>
  <c r="Z6" i="6"/>
  <c r="X6" i="6"/>
  <c r="W6" i="6"/>
  <c r="V6" i="6"/>
  <c r="U6" i="6"/>
  <c r="T6" i="6"/>
  <c r="S6" i="6"/>
  <c r="R6" i="6"/>
  <c r="Q6" i="6"/>
  <c r="P6" i="6"/>
  <c r="O6" i="6"/>
  <c r="Y6" i="6" s="1"/>
  <c r="AD6" i="6" s="1"/>
  <c r="AE6" i="6" s="1"/>
  <c r="N6" i="6"/>
  <c r="M6" i="6"/>
  <c r="AC5" i="6"/>
  <c r="AB5" i="6"/>
  <c r="AA5" i="6"/>
  <c r="Z5" i="6"/>
  <c r="X5" i="6"/>
  <c r="W5" i="6"/>
  <c r="V5" i="6"/>
  <c r="U5" i="6"/>
  <c r="T5" i="6"/>
  <c r="S5" i="6"/>
  <c r="R5" i="6"/>
  <c r="Q5" i="6"/>
  <c r="P5" i="6"/>
  <c r="O5" i="6"/>
  <c r="N5" i="6"/>
  <c r="M5" i="6"/>
  <c r="AB4" i="6"/>
  <c r="AA4" i="6"/>
  <c r="Z4" i="6"/>
  <c r="AC4" i="6" s="1"/>
  <c r="X4" i="6"/>
  <c r="W4" i="6"/>
  <c r="V4" i="6"/>
  <c r="U4" i="6"/>
  <c r="T4" i="6"/>
  <c r="S4" i="6"/>
  <c r="R4" i="6"/>
  <c r="Q4" i="6"/>
  <c r="P4" i="6"/>
  <c r="O4" i="6"/>
  <c r="Y4" i="6" s="1"/>
  <c r="AD4" i="6" s="1"/>
  <c r="AE4" i="6" s="1"/>
  <c r="N4" i="6"/>
  <c r="M4" i="6"/>
  <c r="AB3" i="6"/>
  <c r="AA3" i="6"/>
  <c r="Z3" i="6"/>
  <c r="AC3" i="6" s="1"/>
  <c r="X3" i="6"/>
  <c r="W3" i="6"/>
  <c r="V3" i="6"/>
  <c r="U3" i="6"/>
  <c r="T3" i="6"/>
  <c r="S3" i="6"/>
  <c r="R3" i="6"/>
  <c r="Q3" i="6"/>
  <c r="P3" i="6"/>
  <c r="O3" i="6"/>
  <c r="Y3" i="6" s="1"/>
  <c r="AD3" i="6" s="1"/>
  <c r="AE3" i="6" s="1"/>
  <c r="N3" i="6"/>
  <c r="M3" i="6"/>
  <c r="AB2" i="6"/>
  <c r="AA2" i="6"/>
  <c r="Z2" i="6"/>
  <c r="AC2" i="6" s="1"/>
  <c r="X2" i="6"/>
  <c r="W2" i="6"/>
  <c r="V2" i="6"/>
  <c r="U2" i="6"/>
  <c r="T2" i="6"/>
  <c r="S2" i="6"/>
  <c r="R2" i="6"/>
  <c r="Q2" i="6"/>
  <c r="P2" i="6"/>
  <c r="O2" i="6"/>
  <c r="Y2" i="6" s="1"/>
  <c r="AD2" i="6" s="1"/>
  <c r="AE2" i="6" s="1"/>
  <c r="N2" i="6"/>
  <c r="M2" i="6"/>
  <c r="Y147" i="6" l="1"/>
  <c r="AD147" i="6" s="1"/>
  <c r="AE147" i="6" s="1"/>
  <c r="Y69" i="6"/>
  <c r="AD69" i="6" s="1"/>
  <c r="AE69" i="6" s="1"/>
  <c r="Y96" i="6"/>
  <c r="AD96" i="6" s="1"/>
  <c r="AE96" i="6" s="1"/>
  <c r="Y80" i="6"/>
  <c r="AD80" i="6" s="1"/>
  <c r="AE80" i="6" s="1"/>
  <c r="Y201" i="6"/>
  <c r="AD201" i="6" s="1"/>
  <c r="AE201" i="6" s="1"/>
  <c r="Y29" i="6"/>
  <c r="AD29" i="6" s="1"/>
  <c r="AE29" i="6" s="1"/>
  <c r="Y86" i="6"/>
  <c r="AD86" i="6" s="1"/>
  <c r="AE86" i="6" s="1"/>
  <c r="Y98" i="6"/>
  <c r="AD98" i="6" s="1"/>
  <c r="AE98" i="6" s="1"/>
  <c r="Y90" i="6"/>
  <c r="AD90" i="6" s="1"/>
  <c r="AE90" i="6" s="1"/>
  <c r="Y114" i="6"/>
  <c r="AD114" i="6" s="1"/>
  <c r="AE114" i="6" s="1"/>
  <c r="Y244" i="6"/>
  <c r="AD244" i="6" s="1"/>
  <c r="AE244" i="6" s="1"/>
  <c r="Y39" i="6"/>
  <c r="AD39" i="6" s="1"/>
  <c r="AE39" i="6" s="1"/>
  <c r="Y49" i="6"/>
  <c r="AD49" i="6" s="1"/>
  <c r="AE49" i="6" s="1"/>
  <c r="Y5" i="6"/>
  <c r="AD5" i="6" s="1"/>
  <c r="AE5" i="6" s="1"/>
  <c r="Y25" i="6"/>
  <c r="AD25" i="6" s="1"/>
  <c r="AE25" i="6" s="1"/>
  <c r="Y35" i="6"/>
  <c r="AD35" i="6" s="1"/>
  <c r="AE35" i="6" s="1"/>
  <c r="Y45" i="6"/>
  <c r="AD45" i="6" s="1"/>
  <c r="AE45" i="6" s="1"/>
  <c r="Y70" i="6"/>
  <c r="AD70" i="6" s="1"/>
  <c r="AE70" i="6" s="1"/>
  <c r="Y76" i="6"/>
  <c r="AD76" i="6" s="1"/>
  <c r="AE76" i="6" s="1"/>
  <c r="Y89" i="6"/>
  <c r="AD89" i="6" s="1"/>
  <c r="AE89" i="6" s="1"/>
  <c r="Y155" i="6"/>
  <c r="AD155" i="6" s="1"/>
  <c r="AE155" i="6" s="1"/>
  <c r="Y164" i="6"/>
  <c r="AD164" i="6" s="1"/>
  <c r="AE164" i="6" s="1"/>
  <c r="Y104" i="6"/>
  <c r="AD104" i="6" s="1"/>
  <c r="AE104" i="6" s="1"/>
  <c r="Y65" i="6"/>
  <c r="AD65" i="6" s="1"/>
  <c r="AE65" i="6" s="1"/>
  <c r="Y55" i="6"/>
  <c r="AD55" i="6" s="1"/>
  <c r="AE55" i="6" s="1"/>
  <c r="Y73" i="6"/>
  <c r="AD73" i="6" s="1"/>
  <c r="AE73" i="6" s="1"/>
  <c r="Y105" i="6"/>
  <c r="AD105" i="6" s="1"/>
  <c r="AE105" i="6" s="1"/>
  <c r="Y9" i="6"/>
  <c r="AD9" i="6" s="1"/>
  <c r="AE9" i="6" s="1"/>
  <c r="Y19" i="6"/>
  <c r="AD19" i="6" s="1"/>
  <c r="AE19" i="6" s="1"/>
  <c r="Y59" i="6"/>
  <c r="AD59" i="6" s="1"/>
  <c r="AE59" i="6" s="1"/>
  <c r="Y15" i="6"/>
  <c r="AD15" i="6" s="1"/>
  <c r="AE15" i="6" s="1"/>
  <c r="Y79" i="6"/>
  <c r="AD79" i="6" s="1"/>
  <c r="AE79" i="6" s="1"/>
  <c r="Y85" i="6"/>
  <c r="AD85" i="6" s="1"/>
  <c r="AE85" i="6" s="1"/>
  <c r="Y94" i="6"/>
  <c r="AD94" i="6" s="1"/>
  <c r="AE94" i="6" s="1"/>
  <c r="Y170" i="6"/>
  <c r="AD170" i="6" s="1"/>
  <c r="AE170" i="6" s="1"/>
  <c r="Y200" i="6"/>
  <c r="AD200" i="6" s="1"/>
  <c r="AE200" i="6" s="1"/>
  <c r="Y247" i="6"/>
  <c r="AD247" i="6" s="1"/>
  <c r="AE247" i="6" s="1"/>
  <c r="Y169" i="6"/>
  <c r="AD169" i="6" s="1"/>
  <c r="AE169" i="6" s="1"/>
  <c r="Y194" i="6"/>
  <c r="AD194" i="6" s="1"/>
  <c r="AE194" i="6" s="1"/>
  <c r="Y115" i="6"/>
  <c r="AD115" i="6" s="1"/>
  <c r="AE115" i="6" s="1"/>
  <c r="Y162" i="6"/>
  <c r="AD162" i="6" s="1"/>
  <c r="AE162" i="6" s="1"/>
  <c r="Y166" i="6"/>
  <c r="AD166" i="6" s="1"/>
  <c r="AE166" i="6" s="1"/>
  <c r="Y187" i="6"/>
  <c r="AD187" i="6" s="1"/>
  <c r="AE187" i="6" s="1"/>
  <c r="Y123" i="6"/>
  <c r="AD123" i="6" s="1"/>
  <c r="AE123" i="6" s="1"/>
  <c r="Y132" i="6"/>
  <c r="AD132" i="6" s="1"/>
  <c r="AE132" i="6" s="1"/>
  <c r="Y150" i="6"/>
  <c r="AD150" i="6" s="1"/>
  <c r="AE150" i="6" s="1"/>
  <c r="Y158" i="6"/>
  <c r="AD158" i="6" s="1"/>
  <c r="AE158" i="6" s="1"/>
  <c r="Y193" i="6"/>
  <c r="AD193" i="6" s="1"/>
  <c r="AE193" i="6" s="1"/>
  <c r="Y209" i="6"/>
  <c r="AD209" i="6" s="1"/>
  <c r="AE209" i="6" s="1"/>
  <c r="Y219" i="6"/>
  <c r="AD219" i="6" s="1"/>
  <c r="AE219" i="6" s="1"/>
  <c r="Y222" i="6"/>
  <c r="AD222" i="6" s="1"/>
  <c r="AE222" i="6" s="1"/>
  <c r="Y234" i="6"/>
  <c r="AD234" i="6" s="1"/>
  <c r="AE234" i="6" s="1"/>
  <c r="Y289" i="6"/>
  <c r="AD289" i="6" s="1"/>
  <c r="AE289" i="6" s="1"/>
  <c r="Y311" i="6"/>
  <c r="AD311" i="6" s="1"/>
  <c r="AE311" i="6" s="1"/>
  <c r="Y103" i="6"/>
  <c r="AD103" i="6" s="1"/>
  <c r="AE103" i="6" s="1"/>
  <c r="Y113" i="6"/>
  <c r="AD113" i="6" s="1"/>
  <c r="AE113" i="6" s="1"/>
  <c r="Y202" i="6"/>
  <c r="AD202" i="6" s="1"/>
  <c r="AE202" i="6" s="1"/>
  <c r="Y206" i="6"/>
  <c r="AD206" i="6" s="1"/>
  <c r="AE206" i="6" s="1"/>
  <c r="Y212" i="6"/>
  <c r="AD212" i="6" s="1"/>
  <c r="AE212" i="6" s="1"/>
  <c r="Y279" i="6"/>
  <c r="AD279" i="6" s="1"/>
  <c r="AE279" i="6" s="1"/>
  <c r="Y145" i="6"/>
  <c r="AD145" i="6" s="1"/>
  <c r="AE145" i="6" s="1"/>
  <c r="Y192" i="6"/>
  <c r="AD192" i="6" s="1"/>
  <c r="AE192" i="6" s="1"/>
  <c r="Y198" i="6"/>
  <c r="AD198" i="6" s="1"/>
  <c r="AE198" i="6" s="1"/>
  <c r="Y221" i="6"/>
  <c r="AD221" i="6" s="1"/>
  <c r="AE221" i="6" s="1"/>
  <c r="Y227" i="6"/>
  <c r="AD227" i="6" s="1"/>
  <c r="AE227" i="6" s="1"/>
  <c r="Y195" i="6"/>
  <c r="AD195" i="6" s="1"/>
  <c r="AE195" i="6" s="1"/>
  <c r="Y135" i="6"/>
  <c r="AD135" i="6" s="1"/>
  <c r="AE135" i="6" s="1"/>
  <c r="Y167" i="6"/>
  <c r="AD167" i="6" s="1"/>
  <c r="AE167" i="6" s="1"/>
  <c r="Y208" i="6"/>
  <c r="AD208" i="6" s="1"/>
  <c r="AE208" i="6" s="1"/>
  <c r="Y211" i="6"/>
  <c r="AD211" i="6" s="1"/>
  <c r="AE211" i="6" s="1"/>
  <c r="Y214" i="6"/>
  <c r="AD214" i="6" s="1"/>
  <c r="AE214" i="6" s="1"/>
  <c r="Y259" i="6"/>
  <c r="AD259" i="6" s="1"/>
  <c r="AE259" i="6" s="1"/>
  <c r="Y261" i="6"/>
  <c r="AD261" i="6" s="1"/>
  <c r="AE261" i="6" s="1"/>
  <c r="Y273" i="6"/>
  <c r="AD273" i="6" s="1"/>
  <c r="AE273" i="6" s="1"/>
  <c r="Y290" i="6"/>
  <c r="AD290" i="6" s="1"/>
  <c r="AE290" i="6" s="1"/>
  <c r="Y344" i="6"/>
  <c r="AD344" i="6" s="1"/>
  <c r="AE344" i="6" s="1"/>
  <c r="Y102" i="6"/>
  <c r="AD102" i="6" s="1"/>
  <c r="AE102" i="6" s="1"/>
  <c r="Y112" i="6"/>
  <c r="AD112" i="6" s="1"/>
  <c r="AE112" i="6" s="1"/>
  <c r="Y143" i="6"/>
  <c r="AD143" i="6" s="1"/>
  <c r="AE143" i="6" s="1"/>
  <c r="Y152" i="6"/>
  <c r="AD152" i="6" s="1"/>
  <c r="AE152" i="6" s="1"/>
  <c r="Y156" i="6"/>
  <c r="AD156" i="6" s="1"/>
  <c r="AE156" i="6" s="1"/>
  <c r="Y174" i="6"/>
  <c r="AD174" i="6" s="1"/>
  <c r="AE174" i="6" s="1"/>
  <c r="Y188" i="6"/>
  <c r="AD188" i="6" s="1"/>
  <c r="AE188" i="6" s="1"/>
  <c r="Y204" i="6"/>
  <c r="AD204" i="6" s="1"/>
  <c r="AE204" i="6" s="1"/>
  <c r="Y220" i="6"/>
  <c r="AD220" i="6" s="1"/>
  <c r="AE220" i="6" s="1"/>
  <c r="Y235" i="6"/>
  <c r="AD235" i="6" s="1"/>
  <c r="AE235" i="6" s="1"/>
  <c r="Y368" i="6"/>
  <c r="AD368" i="6" s="1"/>
  <c r="AE368" i="6" s="1"/>
  <c r="Y322" i="6"/>
  <c r="AD322" i="6" s="1"/>
  <c r="AE322" i="6" s="1"/>
  <c r="Y335" i="6"/>
  <c r="AD335" i="6" s="1"/>
  <c r="AE335" i="6" s="1"/>
  <c r="Y436" i="6"/>
  <c r="AD436" i="6" s="1"/>
  <c r="AE436" i="6" s="1"/>
  <c r="Y450" i="6"/>
  <c r="AD450" i="6" s="1"/>
  <c r="AE450" i="6" s="1"/>
  <c r="Y550" i="6"/>
  <c r="AD550" i="6" s="1"/>
  <c r="AE550" i="6" s="1"/>
  <c r="Y239" i="6"/>
  <c r="AD239" i="6" s="1"/>
  <c r="AE239" i="6" s="1"/>
  <c r="Y252" i="6"/>
  <c r="AD252" i="6" s="1"/>
  <c r="AE252" i="6" s="1"/>
  <c r="Y269" i="6"/>
  <c r="AD269" i="6" s="1"/>
  <c r="AE269" i="6" s="1"/>
  <c r="Y285" i="6"/>
  <c r="AD285" i="6" s="1"/>
  <c r="AE285" i="6" s="1"/>
  <c r="Y347" i="6"/>
  <c r="AD347" i="6" s="1"/>
  <c r="AE347" i="6" s="1"/>
  <c r="Y374" i="6"/>
  <c r="AD374" i="6" s="1"/>
  <c r="AE374" i="6" s="1"/>
  <c r="Y417" i="6"/>
  <c r="AD417" i="6" s="1"/>
  <c r="AE417" i="6" s="1"/>
  <c r="Y438" i="6"/>
  <c r="AD438" i="6" s="1"/>
  <c r="AE438" i="6" s="1"/>
  <c r="Y457" i="6"/>
  <c r="AD457" i="6" s="1"/>
  <c r="AE457" i="6" s="1"/>
  <c r="Y545" i="6"/>
  <c r="AD545" i="6" s="1"/>
  <c r="AE545" i="6" s="1"/>
  <c r="Y277" i="6"/>
  <c r="AD277" i="6" s="1"/>
  <c r="AE277" i="6" s="1"/>
  <c r="Y303" i="6"/>
  <c r="AD303" i="6" s="1"/>
  <c r="AE303" i="6" s="1"/>
  <c r="Y328" i="6"/>
  <c r="AD328" i="6" s="1"/>
  <c r="AE328" i="6" s="1"/>
  <c r="Y341" i="6"/>
  <c r="AD341" i="6" s="1"/>
  <c r="AE341" i="6" s="1"/>
  <c r="Y398" i="6"/>
  <c r="AD398" i="6" s="1"/>
  <c r="AE398" i="6" s="1"/>
  <c r="Y268" i="6"/>
  <c r="AD268" i="6" s="1"/>
  <c r="AE268" i="6" s="1"/>
  <c r="Y280" i="6"/>
  <c r="AD280" i="6" s="1"/>
  <c r="AE280" i="6" s="1"/>
  <c r="Y284" i="6"/>
  <c r="AD284" i="6" s="1"/>
  <c r="AE284" i="6" s="1"/>
  <c r="Y356" i="6"/>
  <c r="AD356" i="6" s="1"/>
  <c r="AE356" i="6" s="1"/>
  <c r="Y365" i="6"/>
  <c r="AD365" i="6" s="1"/>
  <c r="AE365" i="6" s="1"/>
  <c r="Y387" i="6"/>
  <c r="AD387" i="6" s="1"/>
  <c r="AE387" i="6" s="1"/>
  <c r="Y427" i="6"/>
  <c r="AD427" i="6" s="1"/>
  <c r="AE427" i="6" s="1"/>
  <c r="Y435" i="6"/>
  <c r="AD435" i="6" s="1"/>
  <c r="AE435" i="6" s="1"/>
  <c r="Y487" i="6"/>
  <c r="AD487" i="6" s="1"/>
  <c r="AE487" i="6" s="1"/>
  <c r="Y226" i="6"/>
  <c r="AD226" i="6" s="1"/>
  <c r="AE226" i="6" s="1"/>
  <c r="Y254" i="6"/>
  <c r="AD254" i="6" s="1"/>
  <c r="AE254" i="6" s="1"/>
  <c r="Y263" i="6"/>
  <c r="AD263" i="6" s="1"/>
  <c r="AE263" i="6" s="1"/>
  <c r="Y276" i="6"/>
  <c r="AD276" i="6" s="1"/>
  <c r="AE276" i="6" s="1"/>
  <c r="Y343" i="6"/>
  <c r="AD343" i="6" s="1"/>
  <c r="AE343" i="6" s="1"/>
  <c r="Y361" i="6"/>
  <c r="AD361" i="6" s="1"/>
  <c r="AE361" i="6" s="1"/>
  <c r="Y367" i="6"/>
  <c r="AD367" i="6" s="1"/>
  <c r="AE367" i="6" s="1"/>
  <c r="Y373" i="6"/>
  <c r="AD373" i="6" s="1"/>
  <c r="AE373" i="6" s="1"/>
  <c r="Y408" i="6"/>
  <c r="AD408" i="6" s="1"/>
  <c r="AE408" i="6" s="1"/>
  <c r="Y419" i="6"/>
  <c r="AD419" i="6" s="1"/>
  <c r="AE419" i="6" s="1"/>
  <c r="Y272" i="6"/>
  <c r="AD272" i="6" s="1"/>
  <c r="AE272" i="6" s="1"/>
  <c r="Y291" i="6"/>
  <c r="AD291" i="6" s="1"/>
  <c r="AE291" i="6" s="1"/>
  <c r="Y295" i="6"/>
  <c r="AD295" i="6" s="1"/>
  <c r="AE295" i="6" s="1"/>
  <c r="Y298" i="6"/>
  <c r="AD298" i="6" s="1"/>
  <c r="AE298" i="6" s="1"/>
  <c r="Y306" i="6"/>
  <c r="AD306" i="6" s="1"/>
  <c r="AE306" i="6" s="1"/>
  <c r="Y358" i="6"/>
  <c r="AD358" i="6" s="1"/>
  <c r="AE358" i="6" s="1"/>
  <c r="Y370" i="6"/>
  <c r="AD370" i="6" s="1"/>
  <c r="AE370" i="6" s="1"/>
  <c r="Y384" i="6"/>
  <c r="AD384" i="6" s="1"/>
  <c r="AE384" i="6" s="1"/>
  <c r="Y429" i="6"/>
  <c r="AD429" i="6" s="1"/>
  <c r="AE429" i="6" s="1"/>
  <c r="Y232" i="6"/>
  <c r="AD232" i="6" s="1"/>
  <c r="AE232" i="6" s="1"/>
  <c r="Y262" i="6"/>
  <c r="AD262" i="6" s="1"/>
  <c r="AE262" i="6" s="1"/>
  <c r="Y282" i="6"/>
  <c r="AD282" i="6" s="1"/>
  <c r="AE282" i="6" s="1"/>
  <c r="Y329" i="6"/>
  <c r="AD329" i="6" s="1"/>
  <c r="AE329" i="6" s="1"/>
  <c r="Y336" i="6"/>
  <c r="AD336" i="6" s="1"/>
  <c r="AE336" i="6" s="1"/>
  <c r="Y339" i="6"/>
  <c r="AD339" i="6" s="1"/>
  <c r="AE339" i="6" s="1"/>
  <c r="Y172" i="6"/>
  <c r="AD172" i="6" s="1"/>
  <c r="AE172" i="6" s="1"/>
  <c r="Y241" i="6"/>
  <c r="AD241" i="6" s="1"/>
  <c r="AE241" i="6" s="1"/>
  <c r="Y313" i="6"/>
  <c r="AD313" i="6" s="1"/>
  <c r="AE313" i="6" s="1"/>
  <c r="Y316" i="6"/>
  <c r="AD316" i="6" s="1"/>
  <c r="AE316" i="6" s="1"/>
  <c r="Y319" i="6"/>
  <c r="AD319" i="6" s="1"/>
  <c r="AE319" i="6" s="1"/>
  <c r="Y326" i="6"/>
  <c r="AD326" i="6" s="1"/>
  <c r="AE326" i="6" s="1"/>
  <c r="Y355" i="6"/>
  <c r="AD355" i="6" s="1"/>
  <c r="AE355" i="6" s="1"/>
  <c r="Y421" i="6"/>
  <c r="AD421" i="6" s="1"/>
  <c r="AE421" i="6" s="1"/>
  <c r="Y444" i="6"/>
  <c r="AD444" i="6" s="1"/>
  <c r="AE444" i="6" s="1"/>
  <c r="Y453" i="6"/>
  <c r="AD453" i="6" s="1"/>
  <c r="AE453" i="6" s="1"/>
  <c r="Y466" i="6"/>
  <c r="AD466" i="6" s="1"/>
  <c r="AE466" i="6" s="1"/>
  <c r="Y475" i="6"/>
  <c r="AD475" i="6" s="1"/>
  <c r="AE475" i="6" s="1"/>
  <c r="Y495" i="6"/>
  <c r="AD495" i="6" s="1"/>
  <c r="AE495" i="6" s="1"/>
  <c r="Y516" i="6"/>
  <c r="AD516" i="6" s="1"/>
  <c r="AE516" i="6" s="1"/>
  <c r="Y383" i="6"/>
  <c r="AD383" i="6" s="1"/>
  <c r="AE383" i="6" s="1"/>
  <c r="Y405" i="6"/>
  <c r="AD405" i="6" s="1"/>
  <c r="AE405" i="6" s="1"/>
  <c r="Y422" i="6"/>
  <c r="AD422" i="6" s="1"/>
  <c r="AE422" i="6" s="1"/>
  <c r="Y459" i="6"/>
  <c r="AD459" i="6" s="1"/>
  <c r="AE459" i="6" s="1"/>
  <c r="Y484" i="6"/>
  <c r="AD484" i="6" s="1"/>
  <c r="AE484" i="6" s="1"/>
  <c r="Y500" i="6"/>
  <c r="AD500" i="6" s="1"/>
  <c r="AE500" i="6" s="1"/>
  <c r="Y563" i="6"/>
  <c r="AD563" i="6" s="1"/>
  <c r="AE563" i="6" s="1"/>
  <c r="Y448" i="6"/>
  <c r="AD448" i="6" s="1"/>
  <c r="AE448" i="6" s="1"/>
  <c r="Y477" i="6"/>
  <c r="AD477" i="6" s="1"/>
  <c r="AE477" i="6" s="1"/>
  <c r="Y493" i="6"/>
  <c r="AD493" i="6" s="1"/>
  <c r="AE493" i="6" s="1"/>
  <c r="Y483" i="6"/>
  <c r="AD483" i="6" s="1"/>
  <c r="AE483" i="6" s="1"/>
  <c r="Y523" i="6"/>
  <c r="AD523" i="6" s="1"/>
  <c r="AE523" i="6" s="1"/>
  <c r="Y534" i="6"/>
  <c r="AD534" i="6" s="1"/>
  <c r="AE534" i="6" s="1"/>
  <c r="Y302" i="6"/>
  <c r="AD302" i="6" s="1"/>
  <c r="AE302" i="6" s="1"/>
  <c r="Y333" i="6"/>
  <c r="AD333" i="6" s="1"/>
  <c r="AE333" i="6" s="1"/>
  <c r="Y360" i="6"/>
  <c r="AD360" i="6" s="1"/>
  <c r="AE360" i="6" s="1"/>
  <c r="Y425" i="6"/>
  <c r="AD425" i="6" s="1"/>
  <c r="AE425" i="6" s="1"/>
  <c r="Y455" i="6"/>
  <c r="AD455" i="6" s="1"/>
  <c r="AE455" i="6" s="1"/>
  <c r="Y469" i="6"/>
  <c r="AD469" i="6" s="1"/>
  <c r="AE469" i="6" s="1"/>
  <c r="Y496" i="6"/>
  <c r="AD496" i="6" s="1"/>
  <c r="AE496" i="6" s="1"/>
  <c r="Y499" i="6"/>
  <c r="AD499" i="6" s="1"/>
  <c r="AE499" i="6" s="1"/>
  <c r="Y502" i="6"/>
  <c r="AD502" i="6" s="1"/>
  <c r="AE502" i="6" s="1"/>
  <c r="Y511" i="6"/>
  <c r="AD511" i="6" s="1"/>
  <c r="AE511" i="6" s="1"/>
  <c r="Y515" i="6"/>
  <c r="AD515" i="6" s="1"/>
  <c r="AE515" i="6" s="1"/>
  <c r="Y526" i="6"/>
  <c r="AD526" i="6" s="1"/>
  <c r="AE526" i="6" s="1"/>
  <c r="Y489" i="6"/>
  <c r="AD489" i="6" s="1"/>
  <c r="AE489" i="6" s="1"/>
  <c r="Y517" i="6"/>
  <c r="AD517" i="6" s="1"/>
  <c r="AE517" i="6" s="1"/>
  <c r="Y531" i="6"/>
  <c r="AD531" i="6" s="1"/>
  <c r="AE531" i="6" s="1"/>
  <c r="Y492" i="6"/>
  <c r="AD492" i="6" s="1"/>
  <c r="AE492" i="6" s="1"/>
  <c r="Y372" i="6"/>
  <c r="AD372" i="6" s="1"/>
  <c r="AE372" i="6" s="1"/>
  <c r="Y454" i="6"/>
  <c r="AD454" i="6" s="1"/>
  <c r="AE454" i="6" s="1"/>
  <c r="Y533" i="6"/>
  <c r="AD533" i="6" s="1"/>
  <c r="AE533" i="6" s="1"/>
  <c r="Y546" i="6"/>
  <c r="AD546" i="6" s="1"/>
  <c r="AE546" i="6" s="1"/>
  <c r="Y242" i="6"/>
  <c r="AD242" i="6" s="1"/>
  <c r="AE242" i="6" s="1"/>
  <c r="Y292" i="6"/>
  <c r="AD292" i="6" s="1"/>
  <c r="AE292" i="6" s="1"/>
  <c r="Y363" i="6"/>
  <c r="AD363" i="6" s="1"/>
  <c r="AE363" i="6" s="1"/>
  <c r="Y385" i="6"/>
  <c r="AD385" i="6" s="1"/>
  <c r="AE385" i="6" s="1"/>
  <c r="Y402" i="6"/>
  <c r="AD402" i="6" s="1"/>
  <c r="AE402" i="6" s="1"/>
  <c r="Y446" i="6"/>
  <c r="AD446" i="6" s="1"/>
  <c r="AE446" i="6" s="1"/>
  <c r="Y464" i="6"/>
  <c r="AD464" i="6" s="1"/>
  <c r="AE464" i="6" s="1"/>
  <c r="Y472" i="6"/>
  <c r="AD472" i="6" s="1"/>
  <c r="AE472" i="6" s="1"/>
  <c r="Y488" i="6"/>
  <c r="AD488" i="6" s="1"/>
  <c r="AE488" i="6" s="1"/>
  <c r="Y501" i="6"/>
  <c r="AD501" i="6" s="1"/>
  <c r="AE501" i="6" s="1"/>
  <c r="Y510" i="6"/>
  <c r="AD510" i="6" s="1"/>
  <c r="AE510" i="6" s="1"/>
  <c r="Y522" i="6"/>
  <c r="AD522" i="6" s="1"/>
  <c r="AE522" i="6" s="1"/>
  <c r="Y530" i="6"/>
  <c r="AD530" i="6" s="1"/>
  <c r="AE530" i="6" s="1"/>
  <c r="Y310" i="6"/>
  <c r="AD310" i="6" s="1"/>
  <c r="AE310" i="6" s="1"/>
  <c r="Y410" i="6"/>
  <c r="AD410" i="6" s="1"/>
  <c r="AE410" i="6" s="1"/>
  <c r="Y442" i="6"/>
  <c r="AD442" i="6" s="1"/>
  <c r="AE442" i="6" s="1"/>
  <c r="Y478" i="6"/>
  <c r="AD478" i="6" s="1"/>
  <c r="AE478" i="6" s="1"/>
  <c r="Y481" i="6"/>
  <c r="AD481" i="6" s="1"/>
  <c r="AE481" i="6" s="1"/>
  <c r="Y507" i="6"/>
  <c r="AD507" i="6" s="1"/>
  <c r="AE507" i="6" s="1"/>
  <c r="Y513" i="6"/>
  <c r="AD513" i="6" s="1"/>
  <c r="AE513" i="6" s="1"/>
  <c r="Y519" i="6"/>
  <c r="AD519" i="6" s="1"/>
  <c r="AE519" i="6" s="1"/>
  <c r="Y543" i="6"/>
  <c r="AD543" i="6" s="1"/>
  <c r="AE543" i="6" s="1"/>
  <c r="Y532" i="6"/>
  <c r="AD532" i="6" s="1"/>
  <c r="AE532" i="6" s="1"/>
  <c r="Y490" i="6"/>
  <c r="AD490" i="6" s="1"/>
  <c r="AE490" i="6" s="1"/>
  <c r="Y392" i="6"/>
  <c r="AD392" i="6" s="1"/>
  <c r="AE392" i="6" s="1"/>
  <c r="Y567" i="6"/>
  <c r="AD567" i="6" s="1"/>
  <c r="AE567" i="6" s="1"/>
  <c r="Y542" i="6"/>
  <c r="AD542" i="6" s="1"/>
  <c r="AE542" i="6" s="1"/>
  <c r="Y312" i="6"/>
  <c r="AD312" i="6" s="1"/>
  <c r="AE312" i="6" s="1"/>
  <c r="Y362" i="6"/>
  <c r="AD362" i="6" s="1"/>
  <c r="AE362" i="6" s="1"/>
  <c r="Y552" i="6"/>
  <c r="AD552" i="6" s="1"/>
  <c r="AE552" i="6" s="1"/>
  <c r="Y569" i="6"/>
  <c r="AD569" i="6" s="1"/>
  <c r="AE569" i="6" s="1"/>
  <c r="Y556" i="6"/>
  <c r="AD556" i="6" s="1"/>
  <c r="AE556" i="6" s="1"/>
  <c r="Y332" i="6"/>
  <c r="AD332" i="6" s="1"/>
  <c r="AE332" i="6" s="1"/>
  <c r="Y382" i="6"/>
  <c r="AD382" i="6" s="1"/>
  <c r="AE382" i="6" s="1"/>
  <c r="Y440" i="6"/>
  <c r="AD440" i="6" s="1"/>
  <c r="AE440" i="6" s="1"/>
  <c r="Y505" i="6"/>
  <c r="AD505" i="6" s="1"/>
  <c r="AE505" i="6" s="1"/>
  <c r="Y540" i="6"/>
  <c r="AD540" i="6" s="1"/>
  <c r="AE540" i="6" s="1"/>
  <c r="Y592" i="6"/>
  <c r="AD592" i="6" s="1"/>
  <c r="AE592" i="6" s="1"/>
  <c r="Y412" i="6"/>
  <c r="AD412" i="6" s="1"/>
  <c r="AE412" i="6" s="1"/>
  <c r="Y462" i="6"/>
  <c r="AD462" i="6" s="1"/>
  <c r="AE462" i="6" s="1"/>
  <c r="Y512" i="6"/>
  <c r="AD512" i="6" s="1"/>
  <c r="AE512" i="6" s="1"/>
  <c r="Y562" i="6"/>
  <c r="AD562" i="6" s="1"/>
  <c r="AE562" i="6" s="1"/>
  <c r="Y609" i="6"/>
  <c r="AD609" i="6" s="1"/>
  <c r="AE609" i="6" s="1"/>
  <c r="Y602" i="6"/>
  <c r="AD602" i="6" s="1"/>
  <c r="AE602" i="6" s="1"/>
</calcChain>
</file>

<file path=xl/sharedStrings.xml><?xml version="1.0" encoding="utf-8"?>
<sst xmlns="http://schemas.openxmlformats.org/spreadsheetml/2006/main" count="18717" uniqueCount="1776">
  <si>
    <t>WOK_ID</t>
  </si>
  <si>
    <t>SDG_or_SDGplus</t>
  </si>
  <si>
    <t>Target/Unterziel</t>
  </si>
  <si>
    <t>Indikatorfamilie</t>
  </si>
  <si>
    <t>Item</t>
  </si>
  <si>
    <t>Definition/Messgröße</t>
  </si>
  <si>
    <t>Einheit</t>
  </si>
  <si>
    <t>Polarity</t>
  </si>
  <si>
    <t>Quelle/Referenz</t>
  </si>
  <si>
    <t>NACE-Beispiele</t>
  </si>
  <si>
    <t>Schwellen (WUStG‑Klassen)</t>
  </si>
  <si>
    <t>Hinweise</t>
  </si>
  <si>
    <t>Quelle_detail</t>
  </si>
  <si>
    <t>Berechnungslogik</t>
  </si>
  <si>
    <t>WOK-S-101</t>
  </si>
  <si>
    <t>WOK-S-102</t>
  </si>
  <si>
    <t>WOK-S-103</t>
  </si>
  <si>
    <t>WOK-S-104</t>
  </si>
  <si>
    <t>WOK-S-105</t>
  </si>
  <si>
    <t>WOK-S-106</t>
  </si>
  <si>
    <t>WOK-SC-101</t>
  </si>
  <si>
    <t>WOK-SC-102</t>
  </si>
  <si>
    <t>WOK-SC-103</t>
  </si>
  <si>
    <t>WOK-G-101</t>
  </si>
  <si>
    <t>WOK-G-102</t>
  </si>
  <si>
    <t>WOK-G-103</t>
  </si>
  <si>
    <t>WOK-S-107</t>
  </si>
  <si>
    <t>WOK-S-108</t>
  </si>
  <si>
    <t>WOK-S-109</t>
  </si>
  <si>
    <t>WOK-SYS-101</t>
  </si>
  <si>
    <t>WOK-SYS-102</t>
  </si>
  <si>
    <t>WOK-SYS-103</t>
  </si>
  <si>
    <t>WOK-S-110</t>
  </si>
  <si>
    <t>WOK-S-111</t>
  </si>
  <si>
    <t>WOK-S-112</t>
  </si>
  <si>
    <t>WOK-G-104</t>
  </si>
  <si>
    <t>WOK-G-105</t>
  </si>
  <si>
    <t>WOK-G-106</t>
  </si>
  <si>
    <t>WOK-S-113</t>
  </si>
  <si>
    <t>WOK-S-114</t>
  </si>
  <si>
    <t>WOK-S-115</t>
  </si>
  <si>
    <t>WOK-E-101</t>
  </si>
  <si>
    <t>WOK-E-102</t>
  </si>
  <si>
    <t>WOK-E-103</t>
  </si>
  <si>
    <t>WOK-E-104</t>
  </si>
  <si>
    <t>WOK-E-105</t>
  </si>
  <si>
    <t>WOK-E-106</t>
  </si>
  <si>
    <t>WOK-E-107</t>
  </si>
  <si>
    <t>WOK-E-108</t>
  </si>
  <si>
    <t>WOK-E-109</t>
  </si>
  <si>
    <t>WOK-SC-104</t>
  </si>
  <si>
    <t>WOK-SC-105</t>
  </si>
  <si>
    <t>WOK-SC-106</t>
  </si>
  <si>
    <t>WOK-P-101</t>
  </si>
  <si>
    <t>WOK-P-102</t>
  </si>
  <si>
    <t>WOK-P-103</t>
  </si>
  <si>
    <t>WOK-E-110</t>
  </si>
  <si>
    <t>WOK-E-111</t>
  </si>
  <si>
    <t>WOK-E-112</t>
  </si>
  <si>
    <t>WOK-S-116</t>
  </si>
  <si>
    <t>WOK-S-117</t>
  </si>
  <si>
    <t>WOK-S-118</t>
  </si>
  <si>
    <t>WOK-G-107</t>
  </si>
  <si>
    <t>WOK-G-108</t>
  </si>
  <si>
    <t>WOK-G-109</t>
  </si>
  <si>
    <t>WOK-E-113</t>
  </si>
  <si>
    <t>WOK-E-114</t>
  </si>
  <si>
    <t>WOK-E-115</t>
  </si>
  <si>
    <t>WOK-E-116</t>
  </si>
  <si>
    <t>WOK-E-117</t>
  </si>
  <si>
    <t>WOK-E-118</t>
  </si>
  <si>
    <t>WOK-S-119</t>
  </si>
  <si>
    <t>WOK-S-120</t>
  </si>
  <si>
    <t>WOK-S-121</t>
  </si>
  <si>
    <t>WOK-P-104</t>
  </si>
  <si>
    <t>WOK-P-105</t>
  </si>
  <si>
    <t>WOK-P-106</t>
  </si>
  <si>
    <t>WOK-G-110</t>
  </si>
  <si>
    <t>WOK-G-111</t>
  </si>
  <si>
    <t>WOK-G-112</t>
  </si>
  <si>
    <t>WOK-RE-101</t>
  </si>
  <si>
    <t>WOK-RE-102</t>
  </si>
  <si>
    <t>WOK-RE-103</t>
  </si>
  <si>
    <t>WOK-SYS-104</t>
  </si>
  <si>
    <t>WOK-SYS-105</t>
  </si>
  <si>
    <t>WOK-SYS-106</t>
  </si>
  <si>
    <t>WOK-S-122</t>
  </si>
  <si>
    <t>WOK-S-123</t>
  </si>
  <si>
    <t>WOK-S-124</t>
  </si>
  <si>
    <t>WOK-E-119</t>
  </si>
  <si>
    <t>WOK-E-120</t>
  </si>
  <si>
    <t>WOK-E-121</t>
  </si>
  <si>
    <t>WOK-G-113</t>
  </si>
  <si>
    <t>WOK-G-114</t>
  </si>
  <si>
    <t>WOK-G-115</t>
  </si>
  <si>
    <t>WOK-S-125</t>
  </si>
  <si>
    <t>WOK-S-126</t>
  </si>
  <si>
    <t>WOK-S-127</t>
  </si>
  <si>
    <t>WOK-S-128</t>
  </si>
  <si>
    <t>WOK-S-129</t>
  </si>
  <si>
    <t>WOK-S-130</t>
  </si>
  <si>
    <t>WOK-SYS-107</t>
  </si>
  <si>
    <t>WOK-SYS-108</t>
  </si>
  <si>
    <t>WOK-SYS-109</t>
  </si>
  <si>
    <t>WOK-G-116</t>
  </si>
  <si>
    <t>WOK-G-117</t>
  </si>
  <si>
    <t>WOK-G-118</t>
  </si>
  <si>
    <t>WOK-RE-104</t>
  </si>
  <si>
    <t>WOK-RE-105</t>
  </si>
  <si>
    <t>WOK-RE-106</t>
  </si>
  <si>
    <t>WOK-P-107</t>
  </si>
  <si>
    <t>WOK-P-108</t>
  </si>
  <si>
    <t>WOK-P-109</t>
  </si>
  <si>
    <t>WOK-SYS-110</t>
  </si>
  <si>
    <t>WOK-SYS-111</t>
  </si>
  <si>
    <t>WOK-SYS-112</t>
  </si>
  <si>
    <t>WOK-S-131</t>
  </si>
  <si>
    <t>WOK-S-132</t>
  </si>
  <si>
    <t>WOK-S-133</t>
  </si>
  <si>
    <t>WOK-G-119</t>
  </si>
  <si>
    <t>WOK-G-120</t>
  </si>
  <si>
    <t>WOK-G-121</t>
  </si>
  <si>
    <t>WOK-S-134</t>
  </si>
  <si>
    <t>WOK-S-135</t>
  </si>
  <si>
    <t>WOK-S-136</t>
  </si>
  <si>
    <t>WOK-G-122</t>
  </si>
  <si>
    <t>WOK-G-123</t>
  </si>
  <si>
    <t>WOK-G-124</t>
  </si>
  <si>
    <t>WOK-S-137</t>
  </si>
  <si>
    <t>WOK-S-138</t>
  </si>
  <si>
    <t>WOK-S-139</t>
  </si>
  <si>
    <t>WOK-S-140</t>
  </si>
  <si>
    <t>WOK-S-141</t>
  </si>
  <si>
    <t>WOK-S-142</t>
  </si>
  <si>
    <t>WOK-SC-107</t>
  </si>
  <si>
    <t>WOK-SC-108</t>
  </si>
  <si>
    <t>WOK-SC-109</t>
  </si>
  <si>
    <t>WOK-G-125</t>
  </si>
  <si>
    <t>WOK-G-126</t>
  </si>
  <si>
    <t>WOK-G-127</t>
  </si>
  <si>
    <t>WOK-SYS-113</t>
  </si>
  <si>
    <t>WOK-SYS-114</t>
  </si>
  <si>
    <t>WOK-SYS-115</t>
  </si>
  <si>
    <t>WOK-S-143</t>
  </si>
  <si>
    <t>WOK-S-144</t>
  </si>
  <si>
    <t>WOK-S-145</t>
  </si>
  <si>
    <t>WOK-G-128</t>
  </si>
  <si>
    <t>WOK-G-129</t>
  </si>
  <si>
    <t>WOK-G-130</t>
  </si>
  <si>
    <t>WOK-E-122</t>
  </si>
  <si>
    <t>WOK-E-123</t>
  </si>
  <si>
    <t>WOK-E-124</t>
  </si>
  <si>
    <t>WOK-E-125</t>
  </si>
  <si>
    <t>WOK-E-126</t>
  </si>
  <si>
    <t>WOK-E-127</t>
  </si>
  <si>
    <t>WOK-E-128</t>
  </si>
  <si>
    <t>WOK-E-129</t>
  </si>
  <si>
    <t>WOK-E-130</t>
  </si>
  <si>
    <t>WOK-SC-110</t>
  </si>
  <si>
    <t>WOK-SC-111</t>
  </si>
  <si>
    <t>WOK-SC-112</t>
  </si>
  <si>
    <t>WOK-RE-107</t>
  </si>
  <si>
    <t>WOK-RE-108</t>
  </si>
  <si>
    <t>WOK-RE-109</t>
  </si>
  <si>
    <t>WOK-P-110</t>
  </si>
  <si>
    <t>WOK-P-111</t>
  </si>
  <si>
    <t>WOK-P-112</t>
  </si>
  <si>
    <t>WOK-E-131</t>
  </si>
  <si>
    <t>WOK-E-132</t>
  </si>
  <si>
    <t>WOK-E-133</t>
  </si>
  <si>
    <t>WOK-E-134</t>
  </si>
  <si>
    <t>WOK-E-135</t>
  </si>
  <si>
    <t>WOK-E-136</t>
  </si>
  <si>
    <t>WOK-G-131</t>
  </si>
  <si>
    <t>WOK-G-132</t>
  </si>
  <si>
    <t>WOK-G-133</t>
  </si>
  <si>
    <t>WOK-E-137</t>
  </si>
  <si>
    <t>WOK-E-138</t>
  </si>
  <si>
    <t>WOK-E-139</t>
  </si>
  <si>
    <t>WOK-E-140</t>
  </si>
  <si>
    <t>WOK-E-141</t>
  </si>
  <si>
    <t>WOK-E-142</t>
  </si>
  <si>
    <t>WOK-POL-101</t>
  </si>
  <si>
    <t>WOK-POL-102</t>
  </si>
  <si>
    <t>WOK-POL-103</t>
  </si>
  <si>
    <t>WOK-P-113</t>
  </si>
  <si>
    <t>WOK-P-114</t>
  </si>
  <si>
    <t>WOK-P-115</t>
  </si>
  <si>
    <t>WOK-RE-110</t>
  </si>
  <si>
    <t>WOK-RE-111</t>
  </si>
  <si>
    <t>WOK-RE-112</t>
  </si>
  <si>
    <t>WOK-SYS-116</t>
  </si>
  <si>
    <t>WOK-SYS-117</t>
  </si>
  <si>
    <t>WOK-SYS-118</t>
  </si>
  <si>
    <t>WOK-E-143</t>
  </si>
  <si>
    <t>WOK-E-144</t>
  </si>
  <si>
    <t>WOK-E-145</t>
  </si>
  <si>
    <t>WOK-SC-113</t>
  </si>
  <si>
    <t>WOK-SC-114</t>
  </si>
  <si>
    <t>WOK-SC-115</t>
  </si>
  <si>
    <t>WOK-G-134</t>
  </si>
  <si>
    <t>WOK-G-135</t>
  </si>
  <si>
    <t>WOK-G-136</t>
  </si>
  <si>
    <t>WOK-S-146</t>
  </si>
  <si>
    <t>WOK-S-147</t>
  </si>
  <si>
    <t>WOK-S-148</t>
  </si>
  <si>
    <t>WOK-S-149</t>
  </si>
  <si>
    <t>WOK-S-150</t>
  </si>
  <si>
    <t>WOK-S-151</t>
  </si>
  <si>
    <t>WOK-S-152</t>
  </si>
  <si>
    <t>WOK-S-153</t>
  </si>
  <si>
    <t>WOK-S-154</t>
  </si>
  <si>
    <t>WOK-G-137</t>
  </si>
  <si>
    <t>WOK-G-138</t>
  </si>
  <si>
    <t>WOK-G-139</t>
  </si>
  <si>
    <t>WOK-SC-116</t>
  </si>
  <si>
    <t>WOK-SC-117</t>
  </si>
  <si>
    <t>WOK-SC-118</t>
  </si>
  <si>
    <t>WOK-SYS-119</t>
  </si>
  <si>
    <t>WOK-SYS-120</t>
  </si>
  <si>
    <t>WOK-SYS-121</t>
  </si>
  <si>
    <t>WOK-S-155</t>
  </si>
  <si>
    <t>WOK-S-156</t>
  </si>
  <si>
    <t>WOK-S-157</t>
  </si>
  <si>
    <t>WOK-G-140</t>
  </si>
  <si>
    <t>WOK-G-141</t>
  </si>
  <si>
    <t>WOK-G-142</t>
  </si>
  <si>
    <t>WOK-S-158</t>
  </si>
  <si>
    <t>WOK-S-159</t>
  </si>
  <si>
    <t>WOK-S-160</t>
  </si>
  <si>
    <t>WOK-E-146</t>
  </si>
  <si>
    <t>WOK-E-147</t>
  </si>
  <si>
    <t>WOK-E-148</t>
  </si>
  <si>
    <t>WOK-G-143</t>
  </si>
  <si>
    <t>WOK-G-144</t>
  </si>
  <si>
    <t>WOK-G-145</t>
  </si>
  <si>
    <t>WOK-RE-113</t>
  </si>
  <si>
    <t>WOK-RE-114</t>
  </si>
  <si>
    <t>WOK-RE-115</t>
  </si>
  <si>
    <t>WOK-P-116</t>
  </si>
  <si>
    <t>WOK-P-117</t>
  </si>
  <si>
    <t>WOK-P-118</t>
  </si>
  <si>
    <t>WOK-SC-119</t>
  </si>
  <si>
    <t>WOK-SC-120</t>
  </si>
  <si>
    <t>WOK-SC-121</t>
  </si>
  <si>
    <t>WOK-E-149</t>
  </si>
  <si>
    <t>WOK-E-150</t>
  </si>
  <si>
    <t>WOK-E-151</t>
  </si>
  <si>
    <t>WOK-SYS-122</t>
  </si>
  <si>
    <t>WOK-SYS-123</t>
  </si>
  <si>
    <t>WOK-SYS-124</t>
  </si>
  <si>
    <t>WOK-E-152</t>
  </si>
  <si>
    <t>WOK-E-153</t>
  </si>
  <si>
    <t>WOK-E-154</t>
  </si>
  <si>
    <t>WOK-G-146</t>
  </si>
  <si>
    <t>WOK-G-147</t>
  </si>
  <si>
    <t>WOK-G-148</t>
  </si>
  <si>
    <t>WOK-G-149</t>
  </si>
  <si>
    <t>WOK-G-150</t>
  </si>
  <si>
    <t>WOK-G-151</t>
  </si>
  <si>
    <t>WOK-S-161</t>
  </si>
  <si>
    <t>WOK-S-162</t>
  </si>
  <si>
    <t>WOK-S-163</t>
  </si>
  <si>
    <t>WOK-S-164</t>
  </si>
  <si>
    <t>WOK-S-165</t>
  </si>
  <si>
    <t>WOK-S-166</t>
  </si>
  <si>
    <t>WOK-SYS-125</t>
  </si>
  <si>
    <t>WOK-SYS-126</t>
  </si>
  <si>
    <t>WOK-SYS-127</t>
  </si>
  <si>
    <t>WOK-G-152</t>
  </si>
  <si>
    <t>WOK-G-153</t>
  </si>
  <si>
    <t>WOK-G-154</t>
  </si>
  <si>
    <t>WOK-S-167</t>
  </si>
  <si>
    <t>WOK-S-168</t>
  </si>
  <si>
    <t>WOK-S-169</t>
  </si>
  <si>
    <t>WOK-SC-122</t>
  </si>
  <si>
    <t>WOK-SC-123</t>
  </si>
  <si>
    <t>WOK-SC-124</t>
  </si>
  <si>
    <t>WOK-SYS-128</t>
  </si>
  <si>
    <t>WOK-SYS-129</t>
  </si>
  <si>
    <t>WOK-SYS-130</t>
  </si>
  <si>
    <t>WOK-G-155</t>
  </si>
  <si>
    <t>WOK-G-156</t>
  </si>
  <si>
    <t>WOK-G-157</t>
  </si>
  <si>
    <t>WOK-RE-116</t>
  </si>
  <si>
    <t>WOK-RE-117</t>
  </si>
  <si>
    <t>WOK-RE-118</t>
  </si>
  <si>
    <t>WOK-RE-119</t>
  </si>
  <si>
    <t>WOK-RE-120</t>
  </si>
  <si>
    <t>WOK-RE-121</t>
  </si>
  <si>
    <t>WOK-E-155</t>
  </si>
  <si>
    <t>WOK-E-156</t>
  </si>
  <si>
    <t>WOK-E-157</t>
  </si>
  <si>
    <t>WOK-E-158</t>
  </si>
  <si>
    <t>WOK-E-159</t>
  </si>
  <si>
    <t>WOK-E-160</t>
  </si>
  <si>
    <t>WOK-P-119</t>
  </si>
  <si>
    <t>WOK-P-120</t>
  </si>
  <si>
    <t>WOK-P-121</t>
  </si>
  <si>
    <t>WOK-SYS-131</t>
  </si>
  <si>
    <t>WOK-SYS-132</t>
  </si>
  <si>
    <t>WOK-SYS-133</t>
  </si>
  <si>
    <t>WOK-E-161</t>
  </si>
  <si>
    <t>WOK-E-162</t>
  </si>
  <si>
    <t>WOK-E-163</t>
  </si>
  <si>
    <t>WOK-G-158</t>
  </si>
  <si>
    <t>WOK-G-159</t>
  </si>
  <si>
    <t>WOK-G-160</t>
  </si>
  <si>
    <t>WOK-E-164</t>
  </si>
  <si>
    <t>WOK-E-165</t>
  </si>
  <si>
    <t>WOK-E-166</t>
  </si>
  <si>
    <t>WOK-E-167</t>
  </si>
  <si>
    <t>WOK-E-168</t>
  </si>
  <si>
    <t>WOK-E-169</t>
  </si>
  <si>
    <t>WOK-E-170</t>
  </si>
  <si>
    <t>WOK-E-171</t>
  </si>
  <si>
    <t>WOK-E-172</t>
  </si>
  <si>
    <t>WOK-P-122</t>
  </si>
  <si>
    <t>WOK-P-123</t>
  </si>
  <si>
    <t>WOK-P-124</t>
  </si>
  <si>
    <t>WOK-SC-125</t>
  </si>
  <si>
    <t>WOK-SC-126</t>
  </si>
  <si>
    <t>WOK-SC-127</t>
  </si>
  <si>
    <t>WOK-G-161</t>
  </si>
  <si>
    <t>WOK-G-162</t>
  </si>
  <si>
    <t>WOK-G-163</t>
  </si>
  <si>
    <t>WOK-E-173</t>
  </si>
  <si>
    <t>WOK-E-174</t>
  </si>
  <si>
    <t>WOK-E-175</t>
  </si>
  <si>
    <t>WOK-E-176</t>
  </si>
  <si>
    <t>WOK-E-177</t>
  </si>
  <si>
    <t>WOK-E-178</t>
  </si>
  <si>
    <t>WOK-SYS-134</t>
  </si>
  <si>
    <t>WOK-SYS-135</t>
  </si>
  <si>
    <t>WOK-SYS-136</t>
  </si>
  <si>
    <t>WOK-POL-104</t>
  </si>
  <si>
    <t>WOK-POL-105</t>
  </si>
  <si>
    <t>WOK-POL-106</t>
  </si>
  <si>
    <t>WOK-E-179</t>
  </si>
  <si>
    <t>WOK-E-180</t>
  </si>
  <si>
    <t>WOK-E-181</t>
  </si>
  <si>
    <t>WOK-SC-128</t>
  </si>
  <si>
    <t>WOK-SC-129</t>
  </si>
  <si>
    <t>WOK-SC-130</t>
  </si>
  <si>
    <t>WOK-E-182</t>
  </si>
  <si>
    <t>WOK-E-183</t>
  </si>
  <si>
    <t>WOK-E-184</t>
  </si>
  <si>
    <t>WOK-E-185</t>
  </si>
  <si>
    <t>WOK-E-186</t>
  </si>
  <si>
    <t>WOK-E-187</t>
  </si>
  <si>
    <t>WOK-P-125</t>
  </si>
  <si>
    <t>WOK-P-126</t>
  </si>
  <si>
    <t>WOK-P-127</t>
  </si>
  <si>
    <t>WOK-G-164</t>
  </si>
  <si>
    <t>WOK-G-165</t>
  </si>
  <si>
    <t>WOK-G-166</t>
  </si>
  <si>
    <t>WOK-SYS-137</t>
  </si>
  <si>
    <t>WOK-SYS-138</t>
  </si>
  <si>
    <t>WOK-SYS-139</t>
  </si>
  <si>
    <t>WOK-E-188</t>
  </si>
  <si>
    <t>WOK-E-189</t>
  </si>
  <si>
    <t>WOK-E-190</t>
  </si>
  <si>
    <t>WOK-POL-107</t>
  </si>
  <si>
    <t>WOK-POL-108</t>
  </si>
  <si>
    <t>WOK-POL-109</t>
  </si>
  <si>
    <t>WOK-E-191</t>
  </si>
  <si>
    <t>WOK-E-192</t>
  </si>
  <si>
    <t>WOK-E-193</t>
  </si>
  <si>
    <t>WOK-E-194</t>
  </si>
  <si>
    <t>WOK-E-195</t>
  </si>
  <si>
    <t>WOK-E-196</t>
  </si>
  <si>
    <t>WOK-E-197</t>
  </si>
  <si>
    <t>WOK-E-198</t>
  </si>
  <si>
    <t>WOK-E-199</t>
  </si>
  <si>
    <t>WOK-SC-131</t>
  </si>
  <si>
    <t>WOK-SC-132</t>
  </si>
  <si>
    <t>WOK-SC-133</t>
  </si>
  <si>
    <t>WOK-G-167</t>
  </si>
  <si>
    <t>WOK-G-168</t>
  </si>
  <si>
    <t>WOK-G-169</t>
  </si>
  <si>
    <t>WOK-SYS-140</t>
  </si>
  <si>
    <t>WOK-SYS-141</t>
  </si>
  <si>
    <t>WOK-SYS-142</t>
  </si>
  <si>
    <t>WOK-E-200</t>
  </si>
  <si>
    <t>WOK-E-201</t>
  </si>
  <si>
    <t>WOK-E-202</t>
  </si>
  <si>
    <t>WOK-POL-110</t>
  </si>
  <si>
    <t>WOK-POL-111</t>
  </si>
  <si>
    <t>WOK-POL-112</t>
  </si>
  <si>
    <t>WOK-E-203</t>
  </si>
  <si>
    <t>WOK-E-204</t>
  </si>
  <si>
    <t>WOK-E-205</t>
  </si>
  <si>
    <t>WOK-E-206</t>
  </si>
  <si>
    <t>WOK-E-207</t>
  </si>
  <si>
    <t>WOK-E-208</t>
  </si>
  <si>
    <t>WOK-SC-134</t>
  </si>
  <si>
    <t>WOK-SC-135</t>
  </si>
  <si>
    <t>WOK-SC-136</t>
  </si>
  <si>
    <t>WOK-E-209</t>
  </si>
  <si>
    <t>WOK-E-210</t>
  </si>
  <si>
    <t>WOK-E-211</t>
  </si>
  <si>
    <t>WOK-G-170</t>
  </si>
  <si>
    <t>WOK-G-171</t>
  </si>
  <si>
    <t>WOK-G-172</t>
  </si>
  <si>
    <t>WOK-E-212</t>
  </si>
  <si>
    <t>WOK-E-213</t>
  </si>
  <si>
    <t>WOK-E-214</t>
  </si>
  <si>
    <t>WOK-SYS-143</t>
  </si>
  <si>
    <t>WOK-SYS-144</t>
  </si>
  <si>
    <t>WOK-SYS-145</t>
  </si>
  <si>
    <t>WOK-E-215</t>
  </si>
  <si>
    <t>WOK-E-216</t>
  </si>
  <si>
    <t>WOK-E-217</t>
  </si>
  <si>
    <t>WOK-POL-113</t>
  </si>
  <si>
    <t>WOK-POL-114</t>
  </si>
  <si>
    <t>WOK-POL-115</t>
  </si>
  <si>
    <t>WOK-E-218</t>
  </si>
  <si>
    <t>WOK-E-219</t>
  </si>
  <si>
    <t>WOK-E-220</t>
  </si>
  <si>
    <t>WOK-G-173</t>
  </si>
  <si>
    <t>WOK-G-174</t>
  </si>
  <si>
    <t>WOK-G-175</t>
  </si>
  <si>
    <t>WOK-G-176</t>
  </si>
  <si>
    <t>WOK-G-177</t>
  </si>
  <si>
    <t>WOK-G-178</t>
  </si>
  <si>
    <t>WOK-G-179</t>
  </si>
  <si>
    <t>WOK-G-180</t>
  </si>
  <si>
    <t>WOK-G-181</t>
  </si>
  <si>
    <t>WOK-SYS-146</t>
  </si>
  <si>
    <t>WOK-SYS-147</t>
  </si>
  <si>
    <t>WOK-SYS-148</t>
  </si>
  <si>
    <t>WOK-G-182</t>
  </si>
  <si>
    <t>WOK-G-183</t>
  </si>
  <si>
    <t>WOK-G-184</t>
  </si>
  <si>
    <t>WOK-SC-137</t>
  </si>
  <si>
    <t>WOK-SC-138</t>
  </si>
  <si>
    <t>WOK-SC-139</t>
  </si>
  <si>
    <t>WOK-G-185</t>
  </si>
  <si>
    <t>WOK-G-186</t>
  </si>
  <si>
    <t>WOK-G-187</t>
  </si>
  <si>
    <t>WOK-SYS-149</t>
  </si>
  <si>
    <t>WOK-SYS-150</t>
  </si>
  <si>
    <t>WOK-SYS-151</t>
  </si>
  <si>
    <t>WOK-POL-116</t>
  </si>
  <si>
    <t>WOK-POL-117</t>
  </si>
  <si>
    <t>WOK-POL-118</t>
  </si>
  <si>
    <t>WOK-SYS-152</t>
  </si>
  <si>
    <t>WOK-SYS-153</t>
  </si>
  <si>
    <t>WOK-SYS-154</t>
  </si>
  <si>
    <t>WOK-SC-140</t>
  </si>
  <si>
    <t>WOK-SC-141</t>
  </si>
  <si>
    <t>WOK-SC-142</t>
  </si>
  <si>
    <t>WOK-G-188</t>
  </si>
  <si>
    <t>WOK-G-189</t>
  </si>
  <si>
    <t>WOK-G-190</t>
  </si>
  <si>
    <t>WOK-SYS-155</t>
  </si>
  <si>
    <t>WOK-SYS-156</t>
  </si>
  <si>
    <t>WOK-SYS-157</t>
  </si>
  <si>
    <t>WOK-G-191</t>
  </si>
  <si>
    <t>WOK-G-192</t>
  </si>
  <si>
    <t>WOK-G-193</t>
  </si>
  <si>
    <t>WOK-SC-143</t>
  </si>
  <si>
    <t>WOK-SC-144</t>
  </si>
  <si>
    <t>WOK-SC-145</t>
  </si>
  <si>
    <t>WOK-E-221</t>
  </si>
  <si>
    <t>WOK-E-222</t>
  </si>
  <si>
    <t>WOK-E-223</t>
  </si>
  <si>
    <t>WOK-P-128</t>
  </si>
  <si>
    <t>WOK-P-129</t>
  </si>
  <si>
    <t>WOK-P-130</t>
  </si>
  <si>
    <t>WOK-POL-119</t>
  </si>
  <si>
    <t>WOK-POL-120</t>
  </si>
  <si>
    <t>WOK-POL-121</t>
  </si>
  <si>
    <t>WOK-SYS-158</t>
  </si>
  <si>
    <t>WOK-SYS-159</t>
  </si>
  <si>
    <t>WOK-SYS-160</t>
  </si>
  <si>
    <t>WOK-SYS-161</t>
  </si>
  <si>
    <t>WOK-SYS-162</t>
  </si>
  <si>
    <t>WOK-SYS-163</t>
  </si>
  <si>
    <t>WOK-G-194</t>
  </si>
  <si>
    <t>WOK-G-195</t>
  </si>
  <si>
    <t>WOK-G-196</t>
  </si>
  <si>
    <t>WOK-SYS-164</t>
  </si>
  <si>
    <t>WOK-SYS-165</t>
  </si>
  <si>
    <t>WOK-SYS-166</t>
  </si>
  <si>
    <t>WOK-G-197</t>
  </si>
  <si>
    <t>WOK-G-198</t>
  </si>
  <si>
    <t>WOK-G-199</t>
  </si>
  <si>
    <t>WOK-SC-146</t>
  </si>
  <si>
    <t>WOK-SC-147</t>
  </si>
  <si>
    <t>WOK-SC-148</t>
  </si>
  <si>
    <t>WOK-SYS-167</t>
  </si>
  <si>
    <t>WOK-SYS-168</t>
  </si>
  <si>
    <t>WOK-SYS-169</t>
  </si>
  <si>
    <t>WOK-SYS-170</t>
  </si>
  <si>
    <t>WOK-SYS-171</t>
  </si>
  <si>
    <t>WOK-SYS-172</t>
  </si>
  <si>
    <t>WOK-G-200</t>
  </si>
  <si>
    <t>WOK-G-201</t>
  </si>
  <si>
    <t>WOK-G-202</t>
  </si>
  <si>
    <t>WOK-SYS-173</t>
  </si>
  <si>
    <t>WOK-SYS-174</t>
  </si>
  <si>
    <t>WOK-SYS-175</t>
  </si>
  <si>
    <t>WOK-G-203</t>
  </si>
  <si>
    <t>WOK-G-204</t>
  </si>
  <si>
    <t>WOK-G-205</t>
  </si>
  <si>
    <t>WOK-SC-149</t>
  </si>
  <si>
    <t>WOK-SC-150</t>
  </si>
  <si>
    <t>WOK-SC-151</t>
  </si>
  <si>
    <t>WOK-SYS-176</t>
  </si>
  <si>
    <t>WOK-SYS-177</t>
  </si>
  <si>
    <t>WOK-SYS-178</t>
  </si>
  <si>
    <t>WOK-G-206</t>
  </si>
  <si>
    <t>WOK-G-207</t>
  </si>
  <si>
    <t>WOK-G-208</t>
  </si>
  <si>
    <t>WOK-G-209</t>
  </si>
  <si>
    <t>WOK-G-210</t>
  </si>
  <si>
    <t>WOK-G-211</t>
  </si>
  <si>
    <t>WOK-SC-152</t>
  </si>
  <si>
    <t>WOK-SC-153</t>
  </si>
  <si>
    <t>WOK-SC-154</t>
  </si>
  <si>
    <t>WOK-G-212</t>
  </si>
  <si>
    <t>WOK-G-213</t>
  </si>
  <si>
    <t>WOK-G-214</t>
  </si>
  <si>
    <t>WOK-SYS-179</t>
  </si>
  <si>
    <t>WOK-SYS-180</t>
  </si>
  <si>
    <t>WOK-SYS-181</t>
  </si>
  <si>
    <t>WOK-SYS-182</t>
  </si>
  <si>
    <t>WOK-SYS-183</t>
  </si>
  <si>
    <t>WOK-SYS-184</t>
  </si>
  <si>
    <t>WOK-SYS-185</t>
  </si>
  <si>
    <t>WOK-SYS-186</t>
  </si>
  <si>
    <t>WOK-SYS-187</t>
  </si>
  <si>
    <t>WOK-G-215</t>
  </si>
  <si>
    <t>WOK-G-216</t>
  </si>
  <si>
    <t>WOK-G-217</t>
  </si>
  <si>
    <t>WOK-SYS-188</t>
  </si>
  <si>
    <t>WOK-SYS-189</t>
  </si>
  <si>
    <t>WOK-SYS-190</t>
  </si>
  <si>
    <t>WOK-G-218</t>
  </si>
  <si>
    <t>WOK-G-219</t>
  </si>
  <si>
    <t>WOK-G-220</t>
  </si>
  <si>
    <t>WOK-SC-155</t>
  </si>
  <si>
    <t>WOK-SC-156</t>
  </si>
  <si>
    <t>WOK-SC-157</t>
  </si>
  <si>
    <t>WOK-G-221</t>
  </si>
  <si>
    <t>WOK-G-222</t>
  </si>
  <si>
    <t>WOK-G-223</t>
  </si>
  <si>
    <t>WOK-E-224</t>
  </si>
  <si>
    <t>WOK-E-225</t>
  </si>
  <si>
    <t>WOK-E-226</t>
  </si>
  <si>
    <t>WOK-G-224</t>
  </si>
  <si>
    <t>WOK-G-225</t>
  </si>
  <si>
    <t>WOK-G-226</t>
  </si>
  <si>
    <t>WOK-SC-158</t>
  </si>
  <si>
    <t>WOK-SC-159</t>
  </si>
  <si>
    <t>WOK-SC-160</t>
  </si>
  <si>
    <t>WOK-SYS-191</t>
  </si>
  <si>
    <t>WOK-SYS-192</t>
  </si>
  <si>
    <t>WOK-SYS-193</t>
  </si>
  <si>
    <t>WOK-RE-122</t>
  </si>
  <si>
    <t>WOK-RE-123</t>
  </si>
  <si>
    <t>WOK-RE-124</t>
  </si>
  <si>
    <t>WOK-G-227</t>
  </si>
  <si>
    <t>WOK-G-228</t>
  </si>
  <si>
    <t>WOK-G-229</t>
  </si>
  <si>
    <t>WOK-G-230</t>
  </si>
  <si>
    <t>WOK-G-231</t>
  </si>
  <si>
    <t>WOK-G-232</t>
  </si>
  <si>
    <t>WOK-G-233</t>
  </si>
  <si>
    <t>WOK-G-234</t>
  </si>
  <si>
    <t>WOK-G-235</t>
  </si>
  <si>
    <t>WOK-SYS-194</t>
  </si>
  <si>
    <t>WOK-SYS-195</t>
  </si>
  <si>
    <t>WOK-SYS-196</t>
  </si>
  <si>
    <t>WOK-SC-161</t>
  </si>
  <si>
    <t>WOK-SC-162</t>
  </si>
  <si>
    <t>WOK-SC-163</t>
  </si>
  <si>
    <t>WOK-P-131</t>
  </si>
  <si>
    <t>WOK-P-132</t>
  </si>
  <si>
    <t>WOK-P-133</t>
  </si>
  <si>
    <t>WOK-SYS-197</t>
  </si>
  <si>
    <t>WOK-SYS-198</t>
  </si>
  <si>
    <t>WOK-SYS-199</t>
  </si>
  <si>
    <t>WOK-SYS-200</t>
  </si>
  <si>
    <t>WOK-SYS-201</t>
  </si>
  <si>
    <t>WOK-SYS-202</t>
  </si>
  <si>
    <t>WOK-G-236</t>
  </si>
  <si>
    <t>WOK-G-237</t>
  </si>
  <si>
    <t>WOK-G-238</t>
  </si>
  <si>
    <t>WOK-SC-164</t>
  </si>
  <si>
    <t>WOK-SC-165</t>
  </si>
  <si>
    <t>WOK-SC-166</t>
  </si>
  <si>
    <t>WOK-E-227</t>
  </si>
  <si>
    <t>WOK-E-228</t>
  </si>
  <si>
    <t>WOK-E-229</t>
  </si>
  <si>
    <t>WOK-P-134</t>
  </si>
  <si>
    <t>WOK-P-135</t>
  </si>
  <si>
    <t>WOK-P-136</t>
  </si>
  <si>
    <t>WOK-SYS-203</t>
  </si>
  <si>
    <t>WOK-SYS-204</t>
  </si>
  <si>
    <t>WOK-SYS-205</t>
  </si>
  <si>
    <t>WOK-SYS-206</t>
  </si>
  <si>
    <t>WOK-SYS-207</t>
  </si>
  <si>
    <t>WOK-SYS-208</t>
  </si>
  <si>
    <t>WOK-G-239</t>
  </si>
  <si>
    <t>WOK-G-240</t>
  </si>
  <si>
    <t>WOK-G-241</t>
  </si>
  <si>
    <t>WOK-SC-167</t>
  </si>
  <si>
    <t>WOK-SC-168</t>
  </si>
  <si>
    <t>WOK-SC-169</t>
  </si>
  <si>
    <t>WOK-RE-125</t>
  </si>
  <si>
    <t>WOK-RE-126</t>
  </si>
  <si>
    <t>WOK-RE-127</t>
  </si>
  <si>
    <t>WOK-SYS-209</t>
  </si>
  <si>
    <t>WOK-SYS-210</t>
  </si>
  <si>
    <t>WOK-SYS-211</t>
  </si>
  <si>
    <t>WOK-SYS-212</t>
  </si>
  <si>
    <t>WOK-SYS-213</t>
  </si>
  <si>
    <t>WOK-SYS-214</t>
  </si>
  <si>
    <t>WOK-G-242</t>
  </si>
  <si>
    <t>WOK-G-243</t>
  </si>
  <si>
    <t>WOK-G-244</t>
  </si>
  <si>
    <t>WOK-SC-170</t>
  </si>
  <si>
    <t>WOK-SC-171</t>
  </si>
  <si>
    <t>WOK-SC-172</t>
  </si>
  <si>
    <t>WOK-SYS-215</t>
  </si>
  <si>
    <t>WOK-SYS-216</t>
  </si>
  <si>
    <t>WOK-SYS-217</t>
  </si>
  <si>
    <t>WOK-G-245</t>
  </si>
  <si>
    <t>WOK-G-246</t>
  </si>
  <si>
    <t>WOK-G-247</t>
  </si>
  <si>
    <t>WOK-SYS-218</t>
  </si>
  <si>
    <t>WOK-SYS-219</t>
  </si>
  <si>
    <t>WOK-SYS-220</t>
  </si>
  <si>
    <t>SDG 1 – Keine Armut</t>
  </si>
  <si>
    <t>SDG 2 – Kein Hunger</t>
  </si>
  <si>
    <t>SDG 3 – Gesundheit</t>
  </si>
  <si>
    <t>SDG 4 – Bildung</t>
  </si>
  <si>
    <t>SDG 5 – Gleichstellung</t>
  </si>
  <si>
    <t>SDG 6 – Wasser</t>
  </si>
  <si>
    <t>SDG 7 – Energie</t>
  </si>
  <si>
    <t>SDG 8 – Arbeit &amp; Wachstum</t>
  </si>
  <si>
    <t>SDG 9 – Industrie/Innovation</t>
  </si>
  <si>
    <t>SDG 10 – Ungleichheiten</t>
  </si>
  <si>
    <t>SDG 11 – Städte</t>
  </si>
  <si>
    <t>SDG 12 – Konsum/Produktion</t>
  </si>
  <si>
    <t>SDG 13 – Klima</t>
  </si>
  <si>
    <t>SDG 14 – Unter Wasser</t>
  </si>
  <si>
    <t>SDG 15 – An Land</t>
  </si>
  <si>
    <t>SDG 16 – Institutionen</t>
  </si>
  <si>
    <t>SDG 17 – Partnerschaften</t>
  </si>
  <si>
    <t>+ Demokratie</t>
  </si>
  <si>
    <t>+ Medienvielfalt</t>
  </si>
  <si>
    <t>+ Rechtsstaat</t>
  </si>
  <si>
    <t>+ Diskurskultur</t>
  </si>
  <si>
    <t>+ Resilienz</t>
  </si>
  <si>
    <t>+ Technologie‑Verantwortung</t>
  </si>
  <si>
    <t>+ Kooperationen/Systemwandel</t>
  </si>
  <si>
    <t>+ Kultur</t>
  </si>
  <si>
    <t>+ Transparenz/Open Data</t>
  </si>
  <si>
    <t>1.2</t>
  </si>
  <si>
    <t>1.3</t>
  </si>
  <si>
    <t>1.b</t>
  </si>
  <si>
    <t>1.a</t>
  </si>
  <si>
    <t>2.4</t>
  </si>
  <si>
    <t>2.3</t>
  </si>
  <si>
    <t>2.1</t>
  </si>
  <si>
    <t>3.9</t>
  </si>
  <si>
    <t>3.8</t>
  </si>
  <si>
    <t>3.d</t>
  </si>
  <si>
    <t>3.4</t>
  </si>
  <si>
    <t>4.4</t>
  </si>
  <si>
    <t>4.3</t>
  </si>
  <si>
    <t>4.7</t>
  </si>
  <si>
    <t>4.5</t>
  </si>
  <si>
    <t>4.a</t>
  </si>
  <si>
    <t>4.1</t>
  </si>
  <si>
    <t>5.1</t>
  </si>
  <si>
    <t>5.5</t>
  </si>
  <si>
    <t>5.2</t>
  </si>
  <si>
    <t>5.4</t>
  </si>
  <si>
    <t>5.b</t>
  </si>
  <si>
    <t>5.c</t>
  </si>
  <si>
    <t>6.4</t>
  </si>
  <si>
    <t>6.3</t>
  </si>
  <si>
    <t>6.5</t>
  </si>
  <si>
    <t>6.b</t>
  </si>
  <si>
    <t>7.2</t>
  </si>
  <si>
    <t>7.3</t>
  </si>
  <si>
    <t>7.1</t>
  </si>
  <si>
    <t>8.8</t>
  </si>
  <si>
    <t>8.7</t>
  </si>
  <si>
    <t>8.5</t>
  </si>
  <si>
    <t>8.2</t>
  </si>
  <si>
    <t>9.4</t>
  </si>
  <si>
    <t>9.5</t>
  </si>
  <si>
    <t>9.1</t>
  </si>
  <si>
    <t>9.c</t>
  </si>
  <si>
    <t>10.4</t>
  </si>
  <si>
    <t>10.2</t>
  </si>
  <si>
    <t>10.3</t>
  </si>
  <si>
    <t>10.c</t>
  </si>
  <si>
    <t>10.b</t>
  </si>
  <si>
    <t>11.6</t>
  </si>
  <si>
    <t>11.2</t>
  </si>
  <si>
    <t>11.c</t>
  </si>
  <si>
    <t>11.4</t>
  </si>
  <si>
    <t>11.7</t>
  </si>
  <si>
    <t>11.3</t>
  </si>
  <si>
    <t>12.2</t>
  </si>
  <si>
    <t>12.5</t>
  </si>
  <si>
    <t>12.4</t>
  </si>
  <si>
    <t>12.8</t>
  </si>
  <si>
    <t>12.6</t>
  </si>
  <si>
    <t>13.2</t>
  </si>
  <si>
    <t>13.3</t>
  </si>
  <si>
    <t>13.1</t>
  </si>
  <si>
    <t>14.1</t>
  </si>
  <si>
    <t>14.2</t>
  </si>
  <si>
    <t>14.4</t>
  </si>
  <si>
    <t>14.a</t>
  </si>
  <si>
    <t>14.c</t>
  </si>
  <si>
    <t>15.5</t>
  </si>
  <si>
    <t>15.2</t>
  </si>
  <si>
    <t>15.1</t>
  </si>
  <si>
    <t>15.3</t>
  </si>
  <si>
    <t>15.8</t>
  </si>
  <si>
    <t>16.5</t>
  </si>
  <si>
    <t>16.6</t>
  </si>
  <si>
    <t>16.10</t>
  </si>
  <si>
    <t>16.7</t>
  </si>
  <si>
    <t>17.17</t>
  </si>
  <si>
    <t>17.16</t>
  </si>
  <si>
    <t>17.1</t>
  </si>
  <si>
    <t>17.18</t>
  </si>
  <si>
    <t>17.11</t>
  </si>
  <si>
    <t>17.6</t>
  </si>
  <si>
    <t>17.19</t>
  </si>
  <si>
    <t>—</t>
  </si>
  <si>
    <t>Faire Arbeit &amp; Einkommen</t>
  </si>
  <si>
    <t>Sozialschutz &amp; Benefits</t>
  </si>
  <si>
    <t>Living‑Wage in Lieferkette</t>
  </si>
  <si>
    <t>Pay Ratio &amp; Fairness</t>
  </si>
  <si>
    <t>Lokale Beschaffung benachteiligte Gruppen</t>
  </si>
  <si>
    <t>Gemeinwohl‑Investitionen (Armut)</t>
  </si>
  <si>
    <t>Unterbeschäftigung &amp; Prekarität</t>
  </si>
  <si>
    <t>Steuertransparenz für Sozialstaat</t>
  </si>
  <si>
    <t>Existenzsichernde Teilzeit/Minijobs</t>
  </si>
  <si>
    <t>Nährstoffmanagement (N‑Überschuss)</t>
  </si>
  <si>
    <t>Pestizideinsatz</t>
  </si>
  <si>
    <t>Wasserentnahme (WSI)</t>
  </si>
  <si>
    <t>Kleinbauern‑Integration</t>
  </si>
  <si>
    <t>Produkt‑PCF Agrar</t>
  </si>
  <si>
    <t>Boden‑Organik/Fruchtbarkeit</t>
  </si>
  <si>
    <t>Saisonarbeits‑Standards</t>
  </si>
  <si>
    <t>Lebensmittelsicherheit &amp; Rückrufe</t>
  </si>
  <si>
    <t>Food Waste entlang Kette</t>
  </si>
  <si>
    <t>Lokalemissionen NOx/PM/SOx</t>
  </si>
  <si>
    <t>Arbeits- &amp; Gesundheitsschutz</t>
  </si>
  <si>
    <t>Produktsicherheit &amp; Rückrufe</t>
  </si>
  <si>
    <t>Datenschutz (Gesundheitsdaten)</t>
  </si>
  <si>
    <t>Gesunde Gebäude (IAQ)</t>
  </si>
  <si>
    <t>Kultur/Bewegung fördern</t>
  </si>
  <si>
    <t>Psycho‑soziale Risiken</t>
  </si>
  <si>
    <t>Chemikaliensicherheit/REACH</t>
  </si>
  <si>
    <t>Patientensicherheit Kliniken</t>
  </si>
  <si>
    <t>Weiterbildung &amp; Future Skills</t>
  </si>
  <si>
    <t>Ausbildungsquote/Praktika</t>
  </si>
  <si>
    <t>Open Access / Open Science</t>
  </si>
  <si>
    <t>Gleichberechtigter Zugang</t>
  </si>
  <si>
    <t>Lernorte &amp; Infrastruktur</t>
  </si>
  <si>
    <t>Bildungs‑Produkte (Safety/Accessibility)</t>
  </si>
  <si>
    <t>Bildungspartnerschaften</t>
  </si>
  <si>
    <t>Digital Literacy Training</t>
  </si>
  <si>
    <t>Academic Integrity</t>
  </si>
  <si>
    <t>Gender Pay Gap</t>
  </si>
  <si>
    <t>Diversität in Führung</t>
  </si>
  <si>
    <t>Antidiskriminierung &amp; Fälle</t>
  </si>
  <si>
    <t>Vereinbarkeit &amp; Care</t>
  </si>
  <si>
    <t>Frauen in Lieferkette</t>
  </si>
  <si>
    <t>Gleichstellungs‑Governance</t>
  </si>
  <si>
    <t>Kulturwandel &amp; Vorbilder</t>
  </si>
  <si>
    <t>Gender‑Training</t>
  </si>
  <si>
    <t>Transparenz Lohnbänder</t>
  </si>
  <si>
    <t>Abwasserqualität</t>
  </si>
  <si>
    <t>Wasser‑Reuse/Closed Loop</t>
  </si>
  <si>
    <t>Wasser in Lieferkette</t>
  </si>
  <si>
    <t>Wasser‑Effizienz Gebäude</t>
  </si>
  <si>
    <t>Wasser‑Intensität Produkte</t>
  </si>
  <si>
    <t>Chemikalien in Wasser</t>
  </si>
  <si>
    <t>Grundwasser/Entnahme‑Reporting</t>
  </si>
  <si>
    <t>Wasser‑Governance &amp; Rechte</t>
  </si>
  <si>
    <t>Erneuerbare Energien</t>
  </si>
  <si>
    <t>Energieeffizienz</t>
  </si>
  <si>
    <t>Spezifische Emissionen Strom</t>
  </si>
  <si>
    <t>Energieeffizienz Produkte</t>
  </si>
  <si>
    <t>Gebäude‑Energieperformance</t>
  </si>
  <si>
    <t>Energie‑Armut adressieren</t>
  </si>
  <si>
    <t>Netzverluste/IT‑Effizienz</t>
  </si>
  <si>
    <t>Energie‑Daten in Lieferkette</t>
  </si>
  <si>
    <t>Transparenz/Herkunftsnachweise</t>
  </si>
  <si>
    <t>LTIFR/Unfälle</t>
  </si>
  <si>
    <t>Kinder-/Zwangsarbeit Ausschluss</t>
  </si>
  <si>
    <t>Tarifbindung</t>
  </si>
  <si>
    <t>Faire Löhne &amp; Pay Ratio</t>
  </si>
  <si>
    <t>Lieferkette – Arbeitsrechte</t>
  </si>
  <si>
    <t>Inklusionsjobs/Benachteiligte</t>
  </si>
  <si>
    <t>Weiterbildung/Produktivität</t>
  </si>
  <si>
    <t>Beschwerdemechanismen</t>
  </si>
  <si>
    <t>Arbeitszeit &amp; Überstunden</t>
  </si>
  <si>
    <t>Prozess‑THG‑Intensität</t>
  </si>
  <si>
    <t>Green R&amp;D</t>
  </si>
  <si>
    <t>Infrastruktur‑Zugänglichkeit</t>
  </si>
  <si>
    <t>Produkt‑Sicherheit/Qualität</t>
  </si>
  <si>
    <t>Lieferkette‑Digitalisierung/Transparenz</t>
  </si>
  <si>
    <t>Rohstoff‑Effizienz</t>
  </si>
  <si>
    <t>Standort‑Innovationsökosystem</t>
  </si>
  <si>
    <t>Energie‑/Ressourceneffizienz</t>
  </si>
  <si>
    <t>IP/Integrität F&amp;E</t>
  </si>
  <si>
    <t>Pay Ratio &amp; Bonus</t>
  </si>
  <si>
    <t>Inklusionsquote</t>
  </si>
  <si>
    <t>Diskriminierungsfälle</t>
  </si>
  <si>
    <t>Erschwinglichkeit Produkte/Services</t>
  </si>
  <si>
    <t>Barrierefreiheit</t>
  </si>
  <si>
    <t>Fairer Zugang Lieferanten (SME)</t>
  </si>
  <si>
    <t>Regionale Gerechtigkeit</t>
  </si>
  <si>
    <t>Responsible Marketing (keine Exklusion)</t>
  </si>
  <si>
    <t>Gebäudeenergiebedarf</t>
  </si>
  <si>
    <t>ÖPNV‑Erreichbarkeit</t>
  </si>
  <si>
    <t>Luftqualitätsbeitrag</t>
  </si>
  <si>
    <t>Abfallmanagement Stadt</t>
  </si>
  <si>
    <t>Sichere Bauprodukte</t>
  </si>
  <si>
    <t>Kultur &amp; Teilhabe</t>
  </si>
  <si>
    <t>Stadtgrün/Flächenversiegelung</t>
  </si>
  <si>
    <t>Partizipation/Transparenz Stadtprojekte</t>
  </si>
  <si>
    <t>Lärm‑Exposition</t>
  </si>
  <si>
    <t>Materialintensität</t>
  </si>
  <si>
    <t>Abfallvermeidung</t>
  </si>
  <si>
    <t>PCF/Reparierbarkeit/Rücknahme</t>
  </si>
  <si>
    <t>Lieferkette – Zirkularität</t>
  </si>
  <si>
    <t>Chemikaliensicherheit</t>
  </si>
  <si>
    <t>Wasserintensität Produkte</t>
  </si>
  <si>
    <t>Energieintensität Produkte</t>
  </si>
  <si>
    <t>Konsumententransparenz</t>
  </si>
  <si>
    <t>Taxonomie‑Konformität</t>
  </si>
  <si>
    <t>THG‑Emissionen Scope 1/2/Intensität</t>
  </si>
  <si>
    <t>Scope‑3 Datenqualität</t>
  </si>
  <si>
    <t>Interne CO₂‑Bepreisung</t>
  </si>
  <si>
    <t>Erneuerbarer Strom</t>
  </si>
  <si>
    <t>Produktlebenszyklus CO₂</t>
  </si>
  <si>
    <t>Klimagovernance/TCFD</t>
  </si>
  <si>
    <t>Klimapartnerschaften</t>
  </si>
  <si>
    <t>Physisches Klimarisiko</t>
  </si>
  <si>
    <t>TSC‑Grenzen (Klima)</t>
  </si>
  <si>
    <t>Nährstoffeintrag</t>
  </si>
  <si>
    <t>Plastikgranulat‑Verlust</t>
  </si>
  <si>
    <t>Meeresschutz‑Net Gain</t>
  </si>
  <si>
    <t>Fischerei‑Lieferketten</t>
  </si>
  <si>
    <t>Abwasser Compliance Küsten</t>
  </si>
  <si>
    <t>Meeres‑Kooperationen</t>
  </si>
  <si>
    <t>Mikroplastik in Abwasser</t>
  </si>
  <si>
    <t>DNSH Wasser</t>
  </si>
  <si>
    <t>Schifffahrt Emissionen/Spill</t>
  </si>
  <si>
    <t>Biodiversität Nettoeffekt</t>
  </si>
  <si>
    <t>Entwaldungsfrei</t>
  </si>
  <si>
    <t>Landumwandlung</t>
  </si>
  <si>
    <t>Naturschutz‑Compliance</t>
  </si>
  <si>
    <t>Bodenversiegelung</t>
  </si>
  <si>
    <t>Kooperationen Naturschutz</t>
  </si>
  <si>
    <t>Invasive Arten Management</t>
  </si>
  <si>
    <t>DNSH Biodiversität</t>
  </si>
  <si>
    <t>Wiederaufforstung/Restoration</t>
  </si>
  <si>
    <t>Antikorruption</t>
  </si>
  <si>
    <t>Whistleblowing‑Wirksamkeit</t>
  </si>
  <si>
    <t>Datenschutz/IT‑Sicherheit</t>
  </si>
  <si>
    <t>Demokratie‑/Rechtsstaat‑Exposure</t>
  </si>
  <si>
    <t>Transparente Beschaffung</t>
  </si>
  <si>
    <t>Responsible Sourcing (Governance)</t>
  </si>
  <si>
    <t>Steuertransparenz/CbCR</t>
  </si>
  <si>
    <t>Zivilgesellschaft‑Partnerschaften</t>
  </si>
  <si>
    <t>Reg‑Konformität (DSA/AI‑Act)</t>
  </si>
  <si>
    <t>Systemische Kooperationen</t>
  </si>
  <si>
    <t>Lieferketten‑Transparenz</t>
  </si>
  <si>
    <t>Steuertransparenz</t>
  </si>
  <si>
    <t>Open Data/Transparenz</t>
  </si>
  <si>
    <t>Multi‑Stakeholder‑Governance</t>
  </si>
  <si>
    <t>Lokalisierung/SME‑Einbindung</t>
  </si>
  <si>
    <t>Gemeinsame Klimainitiativen</t>
  </si>
  <si>
    <t>Offene Standards/Interoperabilität</t>
  </si>
  <si>
    <t>Taxonomie‑Reporting</t>
  </si>
  <si>
    <t>Demokratie‑Index</t>
  </si>
  <si>
    <t>Pressefreiheit‑Exposure</t>
  </si>
  <si>
    <t>Transparenz/Anti‑Korruption</t>
  </si>
  <si>
    <t>Civic Tech / Open Gov</t>
  </si>
  <si>
    <t>Unabhängigkeit Aufsicht</t>
  </si>
  <si>
    <t>Lieferkette in Autokratien</t>
  </si>
  <si>
    <t>Medien‑Konzentration</t>
  </si>
  <si>
    <t>Brand Safety</t>
  </si>
  <si>
    <t>Unabhängigkeit Redaktion/Boards</t>
  </si>
  <si>
    <t>Faktenchecks/Transparenz</t>
  </si>
  <si>
    <t>Werberegulierung/DSA</t>
  </si>
  <si>
    <t>Verantwortliche Werbelieferkette</t>
  </si>
  <si>
    <t>Rule‑of‑Law Index</t>
  </si>
  <si>
    <t>Compliance‑Verstöße</t>
  </si>
  <si>
    <t>Beschwerdemechanismen Wirksamkeit</t>
  </si>
  <si>
    <t>Sorgfaltspflichten LkSG/EUDD</t>
  </si>
  <si>
    <t>Transparenz Lobbying</t>
  </si>
  <si>
    <t>Strategische Klagen (SLAPP)</t>
  </si>
  <si>
    <t>Hate‑Speech Inzidenz</t>
  </si>
  <si>
    <t>Moderations‑Transparenz</t>
  </si>
  <si>
    <t>Algorithmen‑Audit</t>
  </si>
  <si>
    <t>Zugang marginalisierte Gruppen</t>
  </si>
  <si>
    <t>Werbe‑Ethik/Targeting</t>
  </si>
  <si>
    <t>Creator‑Fairness in Ketten</t>
  </si>
  <si>
    <t>Business Continuity</t>
  </si>
  <si>
    <t>Cyber‑Resilienz</t>
  </si>
  <si>
    <t>Lieferketten‑Resilienz</t>
  </si>
  <si>
    <t>Gemeinwesen‑Resilienz</t>
  </si>
  <si>
    <t>Kritische Infrastruktur Robustheit</t>
  </si>
  <si>
    <t>KI‑Risiko‑Assessments</t>
  </si>
  <si>
    <t>Privacy by Design</t>
  </si>
  <si>
    <t>Model Governance/Transparency</t>
  </si>
  <si>
    <t>Open Source/Standards</t>
  </si>
  <si>
    <t>Responsible Sourcing (Minerals)</t>
  </si>
  <si>
    <t>Sichere/zugängliche Produkte</t>
  </si>
  <si>
    <t>SDG‑Partnerschaften</t>
  </si>
  <si>
    <t>Open Data/XBRL</t>
  </si>
  <si>
    <t>Mehr‑Stakeholder‑Boards</t>
  </si>
  <si>
    <t>Gemeinsame Due Diligence</t>
  </si>
  <si>
    <t>Branchen‑Dekarbonisierungs‑Initiativen</t>
  </si>
  <si>
    <t>Interoperabilität/Standards</t>
  </si>
  <si>
    <t>Kulturelle Teilhabe</t>
  </si>
  <si>
    <t>Vielfalt im Programm</t>
  </si>
  <si>
    <t>Governance Kulturinstitutionen</t>
  </si>
  <si>
    <t>Faire Kultur‑Lieferketten</t>
  </si>
  <si>
    <t>Niederschwellige Räume/Barrierefrei</t>
  </si>
  <si>
    <t>Förderallianzen/Community</t>
  </si>
  <si>
    <t>Maschinenlesbare Offenlegung</t>
  </si>
  <si>
    <t>Steuer‑ &amp; Finanztransparenz</t>
  </si>
  <si>
    <t>Lieferkette Daten‑Coverage</t>
  </si>
  <si>
    <t>Impact‑APIs/Standards</t>
  </si>
  <si>
    <t>Audit‑Assurance Abdeckung</t>
  </si>
  <si>
    <t>Publikations‑Backlog (OA)</t>
  </si>
  <si>
    <t>Faire Arbeit &amp; Einkommen – Living Wage</t>
  </si>
  <si>
    <t>Faire Arbeit &amp; Einkommen – Tarifbindung</t>
  </si>
  <si>
    <t>Faire Arbeit &amp; Einkommen – LTIFR</t>
  </si>
  <si>
    <t>Sozialschutz &amp; Benefits – Living Wage</t>
  </si>
  <si>
    <t>Sozialschutz &amp; Benefits – Tarifbindung</t>
  </si>
  <si>
    <t>Sozialschutz &amp; Benefits – LTIFR</t>
  </si>
  <si>
    <t>Living‑Wage in Lieferkette – ESG‑Spend‑Coverage</t>
  </si>
  <si>
    <t>Living‑Wage in Lieferkette – Kinder/Zwangsarbeit</t>
  </si>
  <si>
    <t>Living‑Wage in Lieferkette – Scope‑3 Daten</t>
  </si>
  <si>
    <t>Pay Ratio &amp; Fairness – Antikorruption</t>
  </si>
  <si>
    <t>Pay Ratio &amp; Fairness – Whistleblowing</t>
  </si>
  <si>
    <t>Pay Ratio &amp; Fairness – Steuertransparenz</t>
  </si>
  <si>
    <t>Lokale Beschaffung benachteiligte Gruppen – ESG‑Spend‑Coverage</t>
  </si>
  <si>
    <t>Lokale Beschaffung benachteiligte Gruppen – Kinder/Zwangsarbeit</t>
  </si>
  <si>
    <t>Lokale Beschaffung benachteiligte Gruppen – Scope‑3 Daten</t>
  </si>
  <si>
    <t>Gemeinwohl‑Investitionen (Armut) – Index</t>
  </si>
  <si>
    <t>Gemeinwohl‑Investitionen (Armut) – Exposure</t>
  </si>
  <si>
    <t>Gemeinwohl‑Investitionen (Armut) – Kooperationen</t>
  </si>
  <si>
    <t>Unterbeschäftigung &amp; Prekarität – Living Wage</t>
  </si>
  <si>
    <t>Unterbeschäftigung &amp; Prekarität – Tarifbindung</t>
  </si>
  <si>
    <t>Unterbeschäftigung &amp; Prekarität – LTIFR</t>
  </si>
  <si>
    <t>Steuertransparenz für Sozialstaat – Antikorruption</t>
  </si>
  <si>
    <t>Steuertransparenz für Sozialstaat – Whistleblowing</t>
  </si>
  <si>
    <t>Steuertransparenz für Sozialstaat – Steuertransparenz</t>
  </si>
  <si>
    <t>Existenzsichernde Teilzeit/Minijobs – Living Wage</t>
  </si>
  <si>
    <t>Existenzsichernde Teilzeit/Minijobs – Tarifbindung</t>
  </si>
  <si>
    <t>Existenzsichernde Teilzeit/Minijobs – LTIFR</t>
  </si>
  <si>
    <t>Nährstoffmanagement (N‑Überschuss) – Entnahme (WSI)</t>
  </si>
  <si>
    <t>Nährstoffmanagement (N‑Überschuss) – Reuse</t>
  </si>
  <si>
    <t>Nährstoffmanagement (N‑Überschuss) – Abwasserqualität</t>
  </si>
  <si>
    <t>Pestizideinsatz – Abfallintensität</t>
  </si>
  <si>
    <t>Pestizideinsatz – Recyclingquote</t>
  </si>
  <si>
    <t>Pestizideinsatz – Gefährlicher Abfall</t>
  </si>
  <si>
    <t>Wasserentnahme (WSI) – Entnahme (WSI)</t>
  </si>
  <si>
    <t>Wasserentnahme (WSI) – Reuse</t>
  </si>
  <si>
    <t>Wasserentnahme (WSI) – Abwasserqualität</t>
  </si>
  <si>
    <t>Kleinbauern‑Integration – ESG‑Spend‑Coverage</t>
  </si>
  <si>
    <t>Kleinbauern‑Integration – Kinder/Zwangsarbeit</t>
  </si>
  <si>
    <t>Kleinbauern‑Integration – Scope‑3 Daten</t>
  </si>
  <si>
    <t>Produkt‑PCF Agrar – PCF</t>
  </si>
  <si>
    <t>Produkt‑PCF Agrar – Reparierbarkeit</t>
  </si>
  <si>
    <t>Produkt‑PCF Agrar – Rücknahme/Recycling</t>
  </si>
  <si>
    <t>Boden‑Organik/Fruchtbarkeit – Nettoeffekt</t>
  </si>
  <si>
    <t>Boden‑Organik/Fruchtbarkeit – Landumwandlung</t>
  </si>
  <si>
    <t>Boden‑Organik/Fruchtbarkeit – Deforestationsfrei</t>
  </si>
  <si>
    <t>Saisonarbeits‑Standards – Living Wage</t>
  </si>
  <si>
    <t>Saisonarbeits‑Standards – Tarifbindung</t>
  </si>
  <si>
    <t>Saisonarbeits‑Standards – LTIFR</t>
  </si>
  <si>
    <t>Lebensmittelsicherheit &amp; Rückrufe – Antikorruption</t>
  </si>
  <si>
    <t>Lebensmittelsicherheit &amp; Rückrufe – Whistleblowing</t>
  </si>
  <si>
    <t>Lebensmittelsicherheit &amp; Rückrufe – Steuertransparenz</t>
  </si>
  <si>
    <t>Food Waste entlang Kette – Abfallintensität</t>
  </si>
  <si>
    <t>Food Waste entlang Kette – Recyclingquote</t>
  </si>
  <si>
    <t>Food Waste entlang Kette – Gefährlicher Abfall</t>
  </si>
  <si>
    <t>Lokalemissionen NOx/PM/SOx – Antikorruption</t>
  </si>
  <si>
    <t>Lokalemissionen NOx/PM/SOx – Whistleblowing</t>
  </si>
  <si>
    <t>Lokalemissionen NOx/PM/SOx – Steuertransparenz</t>
  </si>
  <si>
    <t>Arbeits- &amp; Gesundheitsschutz – Living Wage</t>
  </si>
  <si>
    <t>Arbeits- &amp; Gesundheitsschutz – Tarifbindung</t>
  </si>
  <si>
    <t>Arbeits- &amp; Gesundheitsschutz – LTIFR</t>
  </si>
  <si>
    <t>Produktsicherheit &amp; Rückrufe – PCF</t>
  </si>
  <si>
    <t>Produktsicherheit &amp; Rückrufe – Reparierbarkeit</t>
  </si>
  <si>
    <t>Produktsicherheit &amp; Rückrufe – Rücknahme/Recycling</t>
  </si>
  <si>
    <t>Datenschutz (Gesundheitsdaten) – Datenschutzvorfälle</t>
  </si>
  <si>
    <t>Datenschutz (Gesundheitsdaten) – Privacy by Design</t>
  </si>
  <si>
    <t>Datenschutz (Gesundheitsdaten) – Security Reifegrad</t>
  </si>
  <si>
    <t>Gesunde Gebäude (IAQ) – Betriebsenergie</t>
  </si>
  <si>
    <t>Gesunde Gebäude (IAQ) – Graue Emissionen</t>
  </si>
  <si>
    <t>Gesunde Gebäude (IAQ) – ÖPNV‑Erreichbarkeit</t>
  </si>
  <si>
    <t>Kultur/Bewegung fördern – Index</t>
  </si>
  <si>
    <t>Kultur/Bewegung fördern – Exposure</t>
  </si>
  <si>
    <t>Kultur/Bewegung fördern – Kooperationen</t>
  </si>
  <si>
    <t>Psycho‑soziale Risiken – Living Wage</t>
  </si>
  <si>
    <t>Psycho‑soziale Risiken – Tarifbindung</t>
  </si>
  <si>
    <t>Psycho‑soziale Risiken – LTIFR</t>
  </si>
  <si>
    <t>Chemikaliensicherheit/REACH – Abfallintensität</t>
  </si>
  <si>
    <t>Chemikaliensicherheit/REACH – Recyclingquote</t>
  </si>
  <si>
    <t>Chemikaliensicherheit/REACH – Gefährlicher Abfall</t>
  </si>
  <si>
    <t>Patientensicherheit Kliniken – Antikorruption</t>
  </si>
  <si>
    <t>Patientensicherheit Kliniken – Whistleblowing</t>
  </si>
  <si>
    <t>Patientensicherheit Kliniken – Steuertransparenz</t>
  </si>
  <si>
    <t>Weiterbildung &amp; Future Skills – Living Wage</t>
  </si>
  <si>
    <t>Weiterbildung &amp; Future Skills – Tarifbindung</t>
  </si>
  <si>
    <t>Weiterbildung &amp; Future Skills – LTIFR</t>
  </si>
  <si>
    <t>Ausbildungsquote/Praktika – Living Wage</t>
  </si>
  <si>
    <t>Ausbildungsquote/Praktika – Tarifbindung</t>
  </si>
  <si>
    <t>Ausbildungsquote/Praktika – LTIFR</t>
  </si>
  <si>
    <t>Open Access / Open Science – Index</t>
  </si>
  <si>
    <t>Open Access / Open Science – Exposure</t>
  </si>
  <si>
    <t>Open Access / Open Science – Kooperationen</t>
  </si>
  <si>
    <t>Gleichberechtigter Zugang – Antikorruption</t>
  </si>
  <si>
    <t>Gleichberechtigter Zugang – Whistleblowing</t>
  </si>
  <si>
    <t>Gleichberechtigter Zugang – Steuertransparenz</t>
  </si>
  <si>
    <t>Lernorte &amp; Infrastruktur – Betriebsenergie</t>
  </si>
  <si>
    <t>Lernorte &amp; Infrastruktur – Graue Emissionen</t>
  </si>
  <si>
    <t>Lernorte &amp; Infrastruktur – ÖPNV‑Erreichbarkeit</t>
  </si>
  <si>
    <t>Bildungs‑Produkte (Safety/Accessibility) – PCF</t>
  </si>
  <si>
    <t>Bildungs‑Produkte (Safety/Accessibility) – Reparierbarkeit</t>
  </si>
  <si>
    <t>Bildungs‑Produkte (Safety/Accessibility) – Rücknahme/Recycling</t>
  </si>
  <si>
    <t>Bildungspartnerschaften – Index</t>
  </si>
  <si>
    <t>Bildungspartnerschaften – Exposure</t>
  </si>
  <si>
    <t>Bildungspartnerschaften – Kooperationen</t>
  </si>
  <si>
    <t>Digital Literacy Training – Living Wage</t>
  </si>
  <si>
    <t>Digital Literacy Training – Tarifbindung</t>
  </si>
  <si>
    <t>Digital Literacy Training – LTIFR</t>
  </si>
  <si>
    <t>Academic Integrity – Antikorruption</t>
  </si>
  <si>
    <t>Academic Integrity – Whistleblowing</t>
  </si>
  <si>
    <t>Academic Integrity – Steuertransparenz</t>
  </si>
  <si>
    <t>Gender Pay Gap – Gender Pay Gap</t>
  </si>
  <si>
    <t>Gender Pay Gap – Führung Diversität</t>
  </si>
  <si>
    <t>Gender Pay Gap – Inklusion</t>
  </si>
  <si>
    <t>Diversität in Führung – Gender Pay Gap</t>
  </si>
  <si>
    <t>Diversität in Führung – Führung Diversität</t>
  </si>
  <si>
    <t>Diversität in Führung – Inklusion</t>
  </si>
  <si>
    <t>Antidiskriminierung &amp; Fälle – Gender Pay Gap</t>
  </si>
  <si>
    <t>Antidiskriminierung &amp; Fälle – Führung Diversität</t>
  </si>
  <si>
    <t>Antidiskriminierung &amp; Fälle – Inklusion</t>
  </si>
  <si>
    <t>Vereinbarkeit &amp; Care – Living Wage</t>
  </si>
  <si>
    <t>Vereinbarkeit &amp; Care – Tarifbindung</t>
  </si>
  <si>
    <t>Vereinbarkeit &amp; Care – LTIFR</t>
  </si>
  <si>
    <t>Frauen in Lieferkette – ESG‑Spend‑Coverage</t>
  </si>
  <si>
    <t>Frauen in Lieferkette – Kinder/Zwangsarbeit</t>
  </si>
  <si>
    <t>Frauen in Lieferkette – Scope‑3 Daten</t>
  </si>
  <si>
    <t>Gleichstellungs‑Governance – Antikorruption</t>
  </si>
  <si>
    <t>Gleichstellungs‑Governance – Whistleblowing</t>
  </si>
  <si>
    <t>Gleichstellungs‑Governance – Steuertransparenz</t>
  </si>
  <si>
    <t>Kulturwandel &amp; Vorbilder – Index</t>
  </si>
  <si>
    <t>Kulturwandel &amp; Vorbilder – Exposure</t>
  </si>
  <si>
    <t>Kulturwandel &amp; Vorbilder – Kooperationen</t>
  </si>
  <si>
    <t>Gender‑Training – Living Wage</t>
  </si>
  <si>
    <t>Gender‑Training – Tarifbindung</t>
  </si>
  <si>
    <t>Gender‑Training – LTIFR</t>
  </si>
  <si>
    <t>Transparenz Lohnbänder – Antikorruption</t>
  </si>
  <si>
    <t>Transparenz Lohnbänder – Whistleblowing</t>
  </si>
  <si>
    <t>Transparenz Lohnbänder – Steuertransparenz</t>
  </si>
  <si>
    <t>Abwasserqualität – Entnahme (WSI)</t>
  </si>
  <si>
    <t>Abwasserqualität – Reuse</t>
  </si>
  <si>
    <t>Abwasserqualität – Abwasserqualität</t>
  </si>
  <si>
    <t>Wasser‑Reuse/Closed Loop – Entnahme (WSI)</t>
  </si>
  <si>
    <t>Wasser‑Reuse/Closed Loop – Reuse</t>
  </si>
  <si>
    <t>Wasser‑Reuse/Closed Loop – Abwasserqualität</t>
  </si>
  <si>
    <t>Wasser in Lieferkette – ESG‑Spend‑Coverage</t>
  </si>
  <si>
    <t>Wasser in Lieferkette – Kinder/Zwangsarbeit</t>
  </si>
  <si>
    <t>Wasser in Lieferkette – Scope‑3 Daten</t>
  </si>
  <si>
    <t>Wasser‑Effizienz Gebäude – Betriebsenergie</t>
  </si>
  <si>
    <t>Wasser‑Effizienz Gebäude – Graue Emissionen</t>
  </si>
  <si>
    <t>Wasser‑Effizienz Gebäude – ÖPNV‑Erreichbarkeit</t>
  </si>
  <si>
    <t>Wasser‑Intensität Produkte – PCF</t>
  </si>
  <si>
    <t>Wasser‑Intensität Produkte – Reparierbarkeit</t>
  </si>
  <si>
    <t>Wasser‑Intensität Produkte – Rücknahme/Recycling</t>
  </si>
  <si>
    <t>Chemikalien in Wasser – Entnahme (WSI)</t>
  </si>
  <si>
    <t>Chemikalien in Wasser – Reuse</t>
  </si>
  <si>
    <t>Chemikalien in Wasser – Abwasserqualität</t>
  </si>
  <si>
    <t>Grundwasser/Entnahme‑Reporting – Entnahme (WSI)</t>
  </si>
  <si>
    <t>Grundwasser/Entnahme‑Reporting – Reuse</t>
  </si>
  <si>
    <t>Grundwasser/Entnahme‑Reporting – Abwasserqualität</t>
  </si>
  <si>
    <t>Wasser‑Governance &amp; Rechte – Antikorruption</t>
  </si>
  <si>
    <t>Wasser‑Governance &amp; Rechte – Whistleblowing</t>
  </si>
  <si>
    <t>Wasser‑Governance &amp; Rechte – Steuertransparenz</t>
  </si>
  <si>
    <t>Erneuerbare Energien – EE‑Anteil</t>
  </si>
  <si>
    <t>Erneuerbare Energien – Intensität</t>
  </si>
  <si>
    <t>Erneuerbare Energien – Effizienz (PUE)*</t>
  </si>
  <si>
    <t>Energieeffizienz – EE‑Anteil</t>
  </si>
  <si>
    <t>Energieeffizienz – Intensität</t>
  </si>
  <si>
    <t>Energieeffizienz – Effizienz (PUE)*</t>
  </si>
  <si>
    <t>Spezifische Emissionen Strom – Spezifische Emissionen</t>
  </si>
  <si>
    <t>Spezifische Emissionen Strom – DNSH‑Konformität</t>
  </si>
  <si>
    <t>Spezifische Emissionen Strom – TSC‑Schwellen</t>
  </si>
  <si>
    <t>Energieeffizienz Produkte – PCF</t>
  </si>
  <si>
    <t>Energieeffizienz Produkte – Reparierbarkeit</t>
  </si>
  <si>
    <t>Energieeffizienz Produkte – Rücknahme/Recycling</t>
  </si>
  <si>
    <t>Gebäude‑Energieperformance – Betriebsenergie</t>
  </si>
  <si>
    <t>Gebäude‑Energieperformance – Graue Emissionen</t>
  </si>
  <si>
    <t>Gebäude‑Energieperformance – ÖPNV‑Erreichbarkeit</t>
  </si>
  <si>
    <t>Energie‑Armut adressieren – Index</t>
  </si>
  <si>
    <t>Energie‑Armut adressieren – Exposure</t>
  </si>
  <si>
    <t>Energie‑Armut adressieren – Kooperationen</t>
  </si>
  <si>
    <t>Netzverluste/IT‑Effizienz – EE‑Anteil</t>
  </si>
  <si>
    <t>Netzverluste/IT‑Effizienz – Intensität</t>
  </si>
  <si>
    <t>Netzverluste/IT‑Effizienz – Effizienz (PUE)*</t>
  </si>
  <si>
    <t>Energie‑Daten in Lieferkette – ESG‑Spend‑Coverage</t>
  </si>
  <si>
    <t>Energie‑Daten in Lieferkette – Kinder/Zwangsarbeit</t>
  </si>
  <si>
    <t>Energie‑Daten in Lieferkette – Scope‑3 Daten</t>
  </si>
  <si>
    <t>Transparenz/Herkunftsnachweise – Antikorruption</t>
  </si>
  <si>
    <t>Transparenz/Herkunftsnachweise – Whistleblowing</t>
  </si>
  <si>
    <t>Transparenz/Herkunftsnachweise – Steuertransparenz</t>
  </si>
  <si>
    <t>LTIFR/Unfälle – Living Wage</t>
  </si>
  <si>
    <t>LTIFR/Unfälle – Tarifbindung</t>
  </si>
  <si>
    <t>LTIFR/Unfälle – LTIFR</t>
  </si>
  <si>
    <t>Kinder-/Zwangsarbeit Ausschluss – Living Wage</t>
  </si>
  <si>
    <t>Kinder-/Zwangsarbeit Ausschluss – Tarifbindung</t>
  </si>
  <si>
    <t>Kinder-/Zwangsarbeit Ausschluss – LTIFR</t>
  </si>
  <si>
    <t>Tarifbindung – Living Wage</t>
  </si>
  <si>
    <t>Tarifbindung – Tarifbindung</t>
  </si>
  <si>
    <t>Tarifbindung – LTIFR</t>
  </si>
  <si>
    <t>Faire Löhne &amp; Pay Ratio – Antikorruption</t>
  </si>
  <si>
    <t>Faire Löhne &amp; Pay Ratio – Whistleblowing</t>
  </si>
  <si>
    <t>Faire Löhne &amp; Pay Ratio – Steuertransparenz</t>
  </si>
  <si>
    <t>Lieferkette – Arbeitsrechte – ESG‑Spend‑Coverage</t>
  </si>
  <si>
    <t>Lieferkette – Arbeitsrechte – Kinder/Zwangsarbeit</t>
  </si>
  <si>
    <t>Lieferkette – Arbeitsrechte – Scope‑3 Daten</t>
  </si>
  <si>
    <t>Inklusionsjobs/Benachteiligte – Index</t>
  </si>
  <si>
    <t>Inklusionsjobs/Benachteiligte – Exposure</t>
  </si>
  <si>
    <t>Inklusionsjobs/Benachteiligte – Kooperationen</t>
  </si>
  <si>
    <t>Weiterbildung/Produktivität – Living Wage</t>
  </si>
  <si>
    <t>Weiterbildung/Produktivität – Tarifbindung</t>
  </si>
  <si>
    <t>Weiterbildung/Produktivität – LTIFR</t>
  </si>
  <si>
    <t>Beschwerdemechanismen – Antikorruption</t>
  </si>
  <si>
    <t>Beschwerdemechanismen – Whistleblowing</t>
  </si>
  <si>
    <t>Beschwerdemechanismen – Steuertransparenz</t>
  </si>
  <si>
    <t>Arbeitszeit &amp; Überstunden – Living Wage</t>
  </si>
  <si>
    <t>Arbeitszeit &amp; Überstunden – Tarifbindung</t>
  </si>
  <si>
    <t>Arbeitszeit &amp; Überstunden – LTIFR</t>
  </si>
  <si>
    <t>Prozess‑THG‑Intensität – Green R&amp;D</t>
  </si>
  <si>
    <t>Prozess‑THG‑Intensität – SDG‑Patente</t>
  </si>
  <si>
    <t>Prozess‑THG‑Intensität – Prozess‑Effizienz</t>
  </si>
  <si>
    <t>Green R&amp;D – Green R&amp;D</t>
  </si>
  <si>
    <t>Green R&amp;D – SDG‑Patente</t>
  </si>
  <si>
    <t>Green R&amp;D – Prozess‑Effizienz</t>
  </si>
  <si>
    <t>Infrastruktur‑Zugänglichkeit – Betriebsenergie</t>
  </si>
  <si>
    <t>Infrastruktur‑Zugänglichkeit – Graue Emissionen</t>
  </si>
  <si>
    <t>Infrastruktur‑Zugänglichkeit – ÖPNV‑Erreichbarkeit</t>
  </si>
  <si>
    <t>Produkt‑Sicherheit/Qualität – PCF</t>
  </si>
  <si>
    <t>Produkt‑Sicherheit/Qualität – Reparierbarkeit</t>
  </si>
  <si>
    <t>Produkt‑Sicherheit/Qualität – Rücknahme/Recycling</t>
  </si>
  <si>
    <t>Lieferkette‑Digitalisierung/Transparenz – ESG‑Spend‑Coverage</t>
  </si>
  <si>
    <t>Lieferkette‑Digitalisierung/Transparenz – Kinder/Zwangsarbeit</t>
  </si>
  <si>
    <t>Lieferkette‑Digitalisierung/Transparenz – Scope‑3 Daten</t>
  </si>
  <si>
    <t>Rohstoff‑Effizienz – Abfallintensität</t>
  </si>
  <si>
    <t>Rohstoff‑Effizienz – Recyclingquote</t>
  </si>
  <si>
    <t>Rohstoff‑Effizienz – Gefährlicher Abfall</t>
  </si>
  <si>
    <t>Standort‑Innovationsökosystem – Index</t>
  </si>
  <si>
    <t>Standort‑Innovationsökosystem – Exposure</t>
  </si>
  <si>
    <t>Standort‑Innovationsökosystem – Kooperationen</t>
  </si>
  <si>
    <t>Energie‑/Ressourceneffizienz – EE‑Anteil</t>
  </si>
  <si>
    <t>Energie‑/Ressourceneffizienz – Intensität</t>
  </si>
  <si>
    <t>Energie‑/Ressourceneffizienz – Effizienz (PUE)*</t>
  </si>
  <si>
    <t>IP/Integrität F&amp;E – Antikorruption</t>
  </si>
  <si>
    <t>IP/Integrität F&amp;E – Whistleblowing</t>
  </si>
  <si>
    <t>IP/Integrität F&amp;E – Steuertransparenz</t>
  </si>
  <si>
    <t>Pay Ratio &amp; Bonus – Antikorruption</t>
  </si>
  <si>
    <t>Pay Ratio &amp; Bonus – Whistleblowing</t>
  </si>
  <si>
    <t>Pay Ratio &amp; Bonus – Steuertransparenz</t>
  </si>
  <si>
    <t>Inklusionsquote – Gender Pay Gap</t>
  </si>
  <si>
    <t>Inklusionsquote – Führung Diversität</t>
  </si>
  <si>
    <t>Inklusionsquote – Inklusion</t>
  </si>
  <si>
    <t>Diskriminierungsfälle – Gender Pay Gap</t>
  </si>
  <si>
    <t>Diskriminierungsfälle – Führung Diversität</t>
  </si>
  <si>
    <t>Diskriminierungsfälle – Inklusion</t>
  </si>
  <si>
    <t>Erschwinglichkeit Produkte/Services – Index</t>
  </si>
  <si>
    <t>Erschwinglichkeit Produkte/Services – Exposure</t>
  </si>
  <si>
    <t>Erschwinglichkeit Produkte/Services – Kooperationen</t>
  </si>
  <si>
    <t>Barrierefreiheit – Living Wage</t>
  </si>
  <si>
    <t>Barrierefreiheit – Tarifbindung</t>
  </si>
  <si>
    <t>Barrierefreiheit – LTIFR</t>
  </si>
  <si>
    <t>Fairer Zugang Lieferanten (SME) – ESG‑Spend‑Coverage</t>
  </si>
  <si>
    <t>Fairer Zugang Lieferanten (SME) – Kinder/Zwangsarbeit</t>
  </si>
  <si>
    <t>Fairer Zugang Lieferanten (SME) – Scope‑3 Daten</t>
  </si>
  <si>
    <t>Regionale Gerechtigkeit – Index</t>
  </si>
  <si>
    <t>Regionale Gerechtigkeit – Exposure</t>
  </si>
  <si>
    <t>Regionale Gerechtigkeit – Kooperationen</t>
  </si>
  <si>
    <t>Responsible Marketing (keine Exklusion) – Antikorruption</t>
  </si>
  <si>
    <t>Responsible Marketing (keine Exklusion) – Whistleblowing</t>
  </si>
  <si>
    <t>Responsible Marketing (keine Exklusion) – Steuertransparenz</t>
  </si>
  <si>
    <t>Gebäudeenergiebedarf – Betriebsenergie</t>
  </si>
  <si>
    <t>Gebäudeenergiebedarf – Graue Emissionen</t>
  </si>
  <si>
    <t>Gebäudeenergiebedarf – ÖPNV‑Erreichbarkeit</t>
  </si>
  <si>
    <t>ÖPNV‑Erreichbarkeit – Betriebsenergie</t>
  </si>
  <si>
    <t>ÖPNV‑Erreichbarkeit – Graue Emissionen</t>
  </si>
  <si>
    <t>ÖPNV‑Erreichbarkeit – ÖPNV‑Erreichbarkeit</t>
  </si>
  <si>
    <t>Luftqualitätsbeitrag – Antikorruption</t>
  </si>
  <si>
    <t>Luftqualitätsbeitrag – Whistleblowing</t>
  </si>
  <si>
    <t>Luftqualitätsbeitrag – Steuertransparenz</t>
  </si>
  <si>
    <t>Abfallmanagement Stadt – Abfallintensität</t>
  </si>
  <si>
    <t>Abfallmanagement Stadt – Recyclingquote</t>
  </si>
  <si>
    <t>Abfallmanagement Stadt – Gefährlicher Abfall</t>
  </si>
  <si>
    <t>Sichere Bauprodukte – PCF</t>
  </si>
  <si>
    <t>Sichere Bauprodukte – Reparierbarkeit</t>
  </si>
  <si>
    <t>Sichere Bauprodukte – Rücknahme/Recycling</t>
  </si>
  <si>
    <t>Kultur &amp; Teilhabe – Index</t>
  </si>
  <si>
    <t>Kultur &amp; Teilhabe – Exposure</t>
  </si>
  <si>
    <t>Kultur &amp; Teilhabe – Kooperationen</t>
  </si>
  <si>
    <t>Stadtgrün/Flächenversiegelung – Nettoeffekt</t>
  </si>
  <si>
    <t>Stadtgrün/Flächenversiegelung – Landumwandlung</t>
  </si>
  <si>
    <t>Stadtgrün/Flächenversiegelung – Deforestationsfrei</t>
  </si>
  <si>
    <t>Partizipation/Transparenz Stadtprojekte – Antikorruption</t>
  </si>
  <si>
    <t>Partizipation/Transparenz Stadtprojekte – Whistleblowing</t>
  </si>
  <si>
    <t>Partizipation/Transparenz Stadtprojekte – Steuertransparenz</t>
  </si>
  <si>
    <t>Lärm‑Exposition – Antikorruption</t>
  </si>
  <si>
    <t>Lärm‑Exposition – Whistleblowing</t>
  </si>
  <si>
    <t>Lärm‑Exposition – Steuertransparenz</t>
  </si>
  <si>
    <t>Materialintensität – Abfallintensität</t>
  </si>
  <si>
    <t>Materialintensität – Recyclingquote</t>
  </si>
  <si>
    <t>Materialintensität – Gefährlicher Abfall</t>
  </si>
  <si>
    <t>Abfallvermeidung – Abfallintensität</t>
  </si>
  <si>
    <t>Abfallvermeidung – Recyclingquote</t>
  </si>
  <si>
    <t>Abfallvermeidung – Gefährlicher Abfall</t>
  </si>
  <si>
    <t>PCF/Reparierbarkeit/Rücknahme – PCF</t>
  </si>
  <si>
    <t>PCF/Reparierbarkeit/Rücknahme – Reparierbarkeit</t>
  </si>
  <si>
    <t>PCF/Reparierbarkeit/Rücknahme – Rücknahme/Recycling</t>
  </si>
  <si>
    <t>Lieferkette – Zirkularität – ESG‑Spend‑Coverage</t>
  </si>
  <si>
    <t>Lieferkette – Zirkularität – Kinder/Zwangsarbeit</t>
  </si>
  <si>
    <t>Lieferkette – Zirkularität – Scope‑3 Daten</t>
  </si>
  <si>
    <t>Chemikaliensicherheit – Antikorruption</t>
  </si>
  <si>
    <t>Chemikaliensicherheit – Whistleblowing</t>
  </si>
  <si>
    <t>Chemikaliensicherheit – Steuertransparenz</t>
  </si>
  <si>
    <t>Wasserintensität Produkte – Entnahme (WSI)</t>
  </si>
  <si>
    <t>Wasserintensität Produkte – Reuse</t>
  </si>
  <si>
    <t>Wasserintensität Produkte – Abwasserqualität</t>
  </si>
  <si>
    <t>Energieintensität Produkte – EE‑Anteil</t>
  </si>
  <si>
    <t>Energieintensität Produkte – Intensität</t>
  </si>
  <si>
    <t>Energieintensität Produkte – Effizienz (PUE)*</t>
  </si>
  <si>
    <t>Konsumententransparenz – Index</t>
  </si>
  <si>
    <t>Konsumententransparenz – Exposure</t>
  </si>
  <si>
    <t>Konsumententransparenz – Kooperationen</t>
  </si>
  <si>
    <t>Taxonomie‑Konformität – Spezifische Emissionen</t>
  </si>
  <si>
    <t>Taxonomie‑Konformität – DNSH‑Konformität</t>
  </si>
  <si>
    <t>Taxonomie‑Konformität – TSC‑Schwellen</t>
  </si>
  <si>
    <t>THG‑Emissionen Scope 1/2/Intensität – Scope 1</t>
  </si>
  <si>
    <t>THG‑Emissionen Scope 1/2/Intensität – Scope 2</t>
  </si>
  <si>
    <t>THG‑Emissionen Scope 1/2/Intensität – Intensität</t>
  </si>
  <si>
    <t>Scope‑3 Datenqualität – ESG‑Spend‑Coverage</t>
  </si>
  <si>
    <t>Scope‑3 Datenqualität – Kinder/Zwangsarbeit</t>
  </si>
  <si>
    <t>Scope‑3 Datenqualität – Scope‑3 Daten</t>
  </si>
  <si>
    <t>Interne CO₂‑Bepreisung – Spezifische Emissionen</t>
  </si>
  <si>
    <t>Interne CO₂‑Bepreisung – DNSH‑Konformität</t>
  </si>
  <si>
    <t>Interne CO₂‑Bepreisung – TSC‑Schwellen</t>
  </si>
  <si>
    <t>Erneuerbarer Strom – EE‑Anteil</t>
  </si>
  <si>
    <t>Erneuerbarer Strom – Intensität</t>
  </si>
  <si>
    <t>Erneuerbarer Strom – Effizienz (PUE)*</t>
  </si>
  <si>
    <t>Produktlebenszyklus CO₂ – PCF</t>
  </si>
  <si>
    <t>Produktlebenszyklus CO₂ – Reparierbarkeit</t>
  </si>
  <si>
    <t>Produktlebenszyklus CO₂ – Rücknahme/Recycling</t>
  </si>
  <si>
    <t>Klimagovernance/TCFD – Antikorruption</t>
  </si>
  <si>
    <t>Klimagovernance/TCFD – Whistleblowing</t>
  </si>
  <si>
    <t>Klimagovernance/TCFD – Steuertransparenz</t>
  </si>
  <si>
    <t>Klimapartnerschaften – Index</t>
  </si>
  <si>
    <t>Klimapartnerschaften – Exposure</t>
  </si>
  <si>
    <t>Klimapartnerschaften – Kooperationen</t>
  </si>
  <si>
    <t>Physisches Klimarisiko – Green R&amp;D</t>
  </si>
  <si>
    <t>Physisches Klimarisiko – SDG‑Patente</t>
  </si>
  <si>
    <t>Physisches Klimarisiko – Prozess‑Effizienz</t>
  </si>
  <si>
    <t>TSC‑Grenzen (Klima) – Spezifische Emissionen</t>
  </si>
  <si>
    <t>TSC‑Grenzen (Klima) – DNSH‑Konformität</t>
  </si>
  <si>
    <t>TSC‑Grenzen (Klima) – TSC‑Schwellen</t>
  </si>
  <si>
    <t>Nährstoffeintrag – Entnahme (WSI)</t>
  </si>
  <si>
    <t>Nährstoffeintrag – Reuse</t>
  </si>
  <si>
    <t>Nährstoffeintrag – Abwasserqualität</t>
  </si>
  <si>
    <t>Plastikgranulat‑Verlust – Abfallintensität</t>
  </si>
  <si>
    <t>Plastikgranulat‑Verlust – Recyclingquote</t>
  </si>
  <si>
    <t>Plastikgranulat‑Verlust – Gefährlicher Abfall</t>
  </si>
  <si>
    <t>Meeresschutz‑Net Gain – Nettoeffekt</t>
  </si>
  <si>
    <t>Meeresschutz‑Net Gain – Landumwandlung</t>
  </si>
  <si>
    <t>Meeresschutz‑Net Gain – Deforestationsfrei</t>
  </si>
  <si>
    <t>Fischerei‑Lieferketten – ESG‑Spend‑Coverage</t>
  </si>
  <si>
    <t>Fischerei‑Lieferketten – Kinder/Zwangsarbeit</t>
  </si>
  <si>
    <t>Fischerei‑Lieferketten – Scope‑3 Daten</t>
  </si>
  <si>
    <t>Abwasser Compliance Küsten – Antikorruption</t>
  </si>
  <si>
    <t>Abwasser Compliance Küsten – Whistleblowing</t>
  </si>
  <si>
    <t>Abwasser Compliance Küsten – Steuertransparenz</t>
  </si>
  <si>
    <t>Meeres‑Kooperationen – Index</t>
  </si>
  <si>
    <t>Meeres‑Kooperationen – Exposure</t>
  </si>
  <si>
    <t>Meeres‑Kooperationen – Kooperationen</t>
  </si>
  <si>
    <t>Mikroplastik in Abwasser – Entnahme (WSI)</t>
  </si>
  <si>
    <t>Mikroplastik in Abwasser – Reuse</t>
  </si>
  <si>
    <t>Mikroplastik in Abwasser – Abwasserqualität</t>
  </si>
  <si>
    <t>DNSH Wasser – Spezifische Emissionen</t>
  </si>
  <si>
    <t>DNSH Wasser – DNSH‑Konformität</t>
  </si>
  <si>
    <t>DNSH Wasser – TSC‑Schwellen</t>
  </si>
  <si>
    <t>Schifffahrt Emissionen/Spill – EE‑Anteil</t>
  </si>
  <si>
    <t>Schifffahrt Emissionen/Spill – Intensität</t>
  </si>
  <si>
    <t>Schifffahrt Emissionen/Spill – Effizienz (PUE)*</t>
  </si>
  <si>
    <t>Biodiversität Nettoeffekt – Nettoeffekt</t>
  </si>
  <si>
    <t>Biodiversität Nettoeffekt – Landumwandlung</t>
  </si>
  <si>
    <t>Biodiversität Nettoeffekt – Deforestationsfrei</t>
  </si>
  <si>
    <t>Entwaldungsfrei – ESG‑Spend‑Coverage</t>
  </si>
  <si>
    <t>Entwaldungsfrei – Kinder/Zwangsarbeit</t>
  </si>
  <si>
    <t>Entwaldungsfrei – Scope‑3 Daten</t>
  </si>
  <si>
    <t>Landumwandlung – Nettoeffekt</t>
  </si>
  <si>
    <t>Landumwandlung – Landumwandlung</t>
  </si>
  <si>
    <t>Landumwandlung – Deforestationsfrei</t>
  </si>
  <si>
    <t>Naturschutz‑Compliance – Antikorruption</t>
  </si>
  <si>
    <t>Naturschutz‑Compliance – Whistleblowing</t>
  </si>
  <si>
    <t>Naturschutz‑Compliance – Steuertransparenz</t>
  </si>
  <si>
    <t>Bodenversiegelung – Nettoeffekt</t>
  </si>
  <si>
    <t>Bodenversiegelung – Landumwandlung</t>
  </si>
  <si>
    <t>Bodenversiegelung – Deforestationsfrei</t>
  </si>
  <si>
    <t>Kooperationen Naturschutz – Index</t>
  </si>
  <si>
    <t>Kooperationen Naturschutz – Exposure</t>
  </si>
  <si>
    <t>Kooperationen Naturschutz – Kooperationen</t>
  </si>
  <si>
    <t>Invasive Arten Management – Nettoeffekt</t>
  </si>
  <si>
    <t>Invasive Arten Management – Landumwandlung</t>
  </si>
  <si>
    <t>Invasive Arten Management – Deforestationsfrei</t>
  </si>
  <si>
    <t>DNSH Biodiversität – Spezifische Emissionen</t>
  </si>
  <si>
    <t>DNSH Biodiversität – DNSH‑Konformität</t>
  </si>
  <si>
    <t>DNSH Biodiversität – TSC‑Schwellen</t>
  </si>
  <si>
    <t>Wiederaufforstung/Restoration – Nettoeffekt</t>
  </si>
  <si>
    <t>Wiederaufforstung/Restoration – Landumwandlung</t>
  </si>
  <si>
    <t>Wiederaufforstung/Restoration – Deforestationsfrei</t>
  </si>
  <si>
    <t>Antikorruption – Antikorruption</t>
  </si>
  <si>
    <t>Antikorruption – Whistleblowing</t>
  </si>
  <si>
    <t>Antikorruption – Steuertransparenz</t>
  </si>
  <si>
    <t>Whistleblowing‑Wirksamkeit – Antikorruption</t>
  </si>
  <si>
    <t>Whistleblowing‑Wirksamkeit – Whistleblowing</t>
  </si>
  <si>
    <t>Whistleblowing‑Wirksamkeit – Steuertransparenz</t>
  </si>
  <si>
    <t>Datenschutz/IT‑Sicherheit – Datenschutzvorfälle</t>
  </si>
  <si>
    <t>Datenschutz/IT‑Sicherheit – Privacy by Design</t>
  </si>
  <si>
    <t>Datenschutz/IT‑Sicherheit – Security Reifegrad</t>
  </si>
  <si>
    <t>Demokratie‑/Rechtsstaat‑Exposure – Index</t>
  </si>
  <si>
    <t>Demokratie‑/Rechtsstaat‑Exposure – Exposure</t>
  </si>
  <si>
    <t>Demokratie‑/Rechtsstaat‑Exposure – Kooperationen</t>
  </si>
  <si>
    <t>Transparente Beschaffung – Antikorruption</t>
  </si>
  <si>
    <t>Transparente Beschaffung – Whistleblowing</t>
  </si>
  <si>
    <t>Transparente Beschaffung – Steuertransparenz</t>
  </si>
  <si>
    <t>Responsible Sourcing (Governance) – ESG‑Spend‑Coverage</t>
  </si>
  <si>
    <t>Responsible Sourcing (Governance) – Kinder/Zwangsarbeit</t>
  </si>
  <si>
    <t>Responsible Sourcing (Governance) – Scope‑3 Daten</t>
  </si>
  <si>
    <t>Steuertransparenz/CbCR – Antikorruption</t>
  </si>
  <si>
    <t>Steuertransparenz/CbCR – Whistleblowing</t>
  </si>
  <si>
    <t>Steuertransparenz/CbCR – Steuertransparenz</t>
  </si>
  <si>
    <t>Zivilgesellschaft‑Partnerschaften – Index</t>
  </si>
  <si>
    <t>Zivilgesellschaft‑Partnerschaften – Exposure</t>
  </si>
  <si>
    <t>Zivilgesellschaft‑Partnerschaften – Kooperationen</t>
  </si>
  <si>
    <t>Reg‑Konformität (DSA/AI‑Act) – Spezifische Emissionen</t>
  </si>
  <si>
    <t>Reg‑Konformität (DSA/AI‑Act) – DNSH‑Konformität</t>
  </si>
  <si>
    <t>Reg‑Konformität (DSA/AI‑Act) – TSC‑Schwellen</t>
  </si>
  <si>
    <t>Systemische Kooperationen – Index</t>
  </si>
  <si>
    <t>Systemische Kooperationen – Exposure</t>
  </si>
  <si>
    <t>Systemische Kooperationen – Kooperationen</t>
  </si>
  <si>
    <t>Lieferketten‑Transparenz – ESG‑Spend‑Coverage</t>
  </si>
  <si>
    <t>Lieferketten‑Transparenz – Kinder/Zwangsarbeit</t>
  </si>
  <si>
    <t>Lieferketten‑Transparenz – Scope‑3 Daten</t>
  </si>
  <si>
    <t>Steuertransparenz – Antikorruption</t>
  </si>
  <si>
    <t>Steuertransparenz – Whistleblowing</t>
  </si>
  <si>
    <t>Steuertransparenz – Steuertransparenz</t>
  </si>
  <si>
    <t>Open Data/Transparenz – Index</t>
  </si>
  <si>
    <t>Open Data/Transparenz – Exposure</t>
  </si>
  <si>
    <t>Open Data/Transparenz – Kooperationen</t>
  </si>
  <si>
    <t>Multi‑Stakeholder‑Governance – Antikorruption</t>
  </si>
  <si>
    <t>Multi‑Stakeholder‑Governance – Whistleblowing</t>
  </si>
  <si>
    <t>Multi‑Stakeholder‑Governance – Steuertransparenz</t>
  </si>
  <si>
    <t>Lokalisierung/SME‑Einbindung – ESG‑Spend‑Coverage</t>
  </si>
  <si>
    <t>Lokalisierung/SME‑Einbindung – Kinder/Zwangsarbeit</t>
  </si>
  <si>
    <t>Lokalisierung/SME‑Einbindung – Scope‑3 Daten</t>
  </si>
  <si>
    <t>Gemeinsame Klimainitiativen – EE‑Anteil</t>
  </si>
  <si>
    <t>Gemeinsame Klimainitiativen – Intensität</t>
  </si>
  <si>
    <t>Gemeinsame Klimainitiativen – Effizienz (PUE)*</t>
  </si>
  <si>
    <t>Offene Standards/Interoperabilität – PCF</t>
  </si>
  <si>
    <t>Offene Standards/Interoperabilität – Reparierbarkeit</t>
  </si>
  <si>
    <t>Offene Standards/Interoperabilität – Rücknahme/Recycling</t>
  </si>
  <si>
    <t>Taxonomie‑Reporting – Spezifische Emissionen</t>
  </si>
  <si>
    <t>Taxonomie‑Reporting – DNSH‑Konformität</t>
  </si>
  <si>
    <t>Taxonomie‑Reporting – TSC‑Schwellen</t>
  </si>
  <si>
    <t>Demokratie‑Index – Index</t>
  </si>
  <si>
    <t>Demokratie‑Index – Exposure</t>
  </si>
  <si>
    <t>Demokratie‑Index – Kooperationen</t>
  </si>
  <si>
    <t>Pressefreiheit‑Exposure – Index</t>
  </si>
  <si>
    <t>Pressefreiheit‑Exposure – Exposure</t>
  </si>
  <si>
    <t>Pressefreiheit‑Exposure – Kooperationen</t>
  </si>
  <si>
    <t>Transparenz/Anti‑Korruption – Antikorruption</t>
  </si>
  <si>
    <t>Transparenz/Anti‑Korruption – Whistleblowing</t>
  </si>
  <si>
    <t>Transparenz/Anti‑Korruption – Steuertransparenz</t>
  </si>
  <si>
    <t>Civic Tech / Open Gov – Index</t>
  </si>
  <si>
    <t>Civic Tech / Open Gov – Exposure</t>
  </si>
  <si>
    <t>Civic Tech / Open Gov – Kooperationen</t>
  </si>
  <si>
    <t>Unabhängigkeit Aufsicht – Antikorruption</t>
  </si>
  <si>
    <t>Unabhängigkeit Aufsicht – Whistleblowing</t>
  </si>
  <si>
    <t>Unabhängigkeit Aufsicht – Steuertransparenz</t>
  </si>
  <si>
    <t>Lieferkette in Autokratien – ESG‑Spend‑Coverage</t>
  </si>
  <si>
    <t>Lieferkette in Autokratien – Kinder/Zwangsarbeit</t>
  </si>
  <si>
    <t>Lieferkette in Autokratien – Scope‑3 Daten</t>
  </si>
  <si>
    <t>Medien‑Konzentration – Index</t>
  </si>
  <si>
    <t>Medien‑Konzentration – Exposure</t>
  </si>
  <si>
    <t>Medien‑Konzentration – Kooperationen</t>
  </si>
  <si>
    <t>Brand Safety – Index</t>
  </si>
  <si>
    <t>Brand Safety – Exposure</t>
  </si>
  <si>
    <t>Brand Safety – Kooperationen</t>
  </si>
  <si>
    <t>Unabhängigkeit Redaktion/Boards – Antikorruption</t>
  </si>
  <si>
    <t>Unabhängigkeit Redaktion/Boards – Whistleblowing</t>
  </si>
  <si>
    <t>Unabhängigkeit Redaktion/Boards – Steuertransparenz</t>
  </si>
  <si>
    <t>Faktenchecks/Transparenz – Index</t>
  </si>
  <si>
    <t>Faktenchecks/Transparenz – Exposure</t>
  </si>
  <si>
    <t>Faktenchecks/Transparenz – Kooperationen</t>
  </si>
  <si>
    <t>Werberegulierung/DSA – Antikorruption</t>
  </si>
  <si>
    <t>Werberegulierung/DSA – Whistleblowing</t>
  </si>
  <si>
    <t>Werberegulierung/DSA – Steuertransparenz</t>
  </si>
  <si>
    <t>Verantwortliche Werbelieferkette – ESG‑Spend‑Coverage</t>
  </si>
  <si>
    <t>Verantwortliche Werbelieferkette – Kinder/Zwangsarbeit</t>
  </si>
  <si>
    <t>Verantwortliche Werbelieferkette – Scope‑3 Daten</t>
  </si>
  <si>
    <t>Rule‑of‑Law Index – Index</t>
  </si>
  <si>
    <t>Rule‑of‑Law Index – Exposure</t>
  </si>
  <si>
    <t>Rule‑of‑Law Index – Kooperationen</t>
  </si>
  <si>
    <t>Compliance‑Verstöße – Antikorruption</t>
  </si>
  <si>
    <t>Compliance‑Verstöße – Whistleblowing</t>
  </si>
  <si>
    <t>Compliance‑Verstöße – Steuertransparenz</t>
  </si>
  <si>
    <t>Beschwerdemechanismen Wirksamkeit – Antikorruption</t>
  </si>
  <si>
    <t>Beschwerdemechanismen Wirksamkeit – Whistleblowing</t>
  </si>
  <si>
    <t>Beschwerdemechanismen Wirksamkeit – Steuertransparenz</t>
  </si>
  <si>
    <t>Sorgfaltspflichten LkSG/EUDD – ESG‑Spend‑Coverage</t>
  </si>
  <si>
    <t>Sorgfaltspflichten LkSG/EUDD – Kinder/Zwangsarbeit</t>
  </si>
  <si>
    <t>Sorgfaltspflichten LkSG/EUDD – Scope‑3 Daten</t>
  </si>
  <si>
    <t>Transparenz Lobbying – Antikorruption</t>
  </si>
  <si>
    <t>Transparenz Lobbying – Whistleblowing</t>
  </si>
  <si>
    <t>Transparenz Lobbying – Steuertransparenz</t>
  </si>
  <si>
    <t>Strategische Klagen (SLAPP) – Index</t>
  </si>
  <si>
    <t>Strategische Klagen (SLAPP) – Exposure</t>
  </si>
  <si>
    <t>Strategische Klagen (SLAPP) – Kooperationen</t>
  </si>
  <si>
    <t>Hate‑Speech Inzidenz – Index</t>
  </si>
  <si>
    <t>Hate‑Speech Inzidenz – Exposure</t>
  </si>
  <si>
    <t>Hate‑Speech Inzidenz – Kooperationen</t>
  </si>
  <si>
    <t>Moderations‑Transparenz – Index</t>
  </si>
  <si>
    <t>Moderations‑Transparenz – Exposure</t>
  </si>
  <si>
    <t>Moderations‑Transparenz – Kooperationen</t>
  </si>
  <si>
    <t>Algorithmen‑Audit – Antikorruption</t>
  </si>
  <si>
    <t>Algorithmen‑Audit – Whistleblowing</t>
  </si>
  <si>
    <t>Algorithmen‑Audit – Steuertransparenz</t>
  </si>
  <si>
    <t>Zugang marginalisierte Gruppen – Index</t>
  </si>
  <si>
    <t>Zugang marginalisierte Gruppen – Exposure</t>
  </si>
  <si>
    <t>Zugang marginalisierte Gruppen – Kooperationen</t>
  </si>
  <si>
    <t>Werbe‑Ethik/Targeting – Antikorruption</t>
  </si>
  <si>
    <t>Werbe‑Ethik/Targeting – Whistleblowing</t>
  </si>
  <si>
    <t>Werbe‑Ethik/Targeting – Steuertransparenz</t>
  </si>
  <si>
    <t>Creator‑Fairness in Ketten – ESG‑Spend‑Coverage</t>
  </si>
  <si>
    <t>Creator‑Fairness in Ketten – Kinder/Zwangsarbeit</t>
  </si>
  <si>
    <t>Creator‑Fairness in Ketten – Scope‑3 Daten</t>
  </si>
  <si>
    <t>Business Continuity – Antikorruption</t>
  </si>
  <si>
    <t>Business Continuity – Whistleblowing</t>
  </si>
  <si>
    <t>Business Continuity – Steuertransparenz</t>
  </si>
  <si>
    <t>Cyber‑Resilienz – Datenschutzvorfälle</t>
  </si>
  <si>
    <t>Cyber‑Resilienz – Privacy by Design</t>
  </si>
  <si>
    <t>Cyber‑Resilienz – Security Reifegrad</t>
  </si>
  <si>
    <t>Lieferketten‑Resilienz – ESG‑Spend‑Coverage</t>
  </si>
  <si>
    <t>Lieferketten‑Resilienz – Kinder/Zwangsarbeit</t>
  </si>
  <si>
    <t>Lieferketten‑Resilienz – Scope‑3 Daten</t>
  </si>
  <si>
    <t>Gemeinwesen‑Resilienz – Index</t>
  </si>
  <si>
    <t>Gemeinwesen‑Resilienz – Exposure</t>
  </si>
  <si>
    <t>Gemeinwesen‑Resilienz – Kooperationen</t>
  </si>
  <si>
    <t>Kritische Infrastruktur Robustheit – Betriebsenergie</t>
  </si>
  <si>
    <t>Kritische Infrastruktur Robustheit – Graue Emissionen</t>
  </si>
  <si>
    <t>Kritische Infrastruktur Robustheit – ÖPNV‑Erreichbarkeit</t>
  </si>
  <si>
    <t>KI‑Risiko‑Assessments – Antikorruption</t>
  </si>
  <si>
    <t>KI‑Risiko‑Assessments – Whistleblowing</t>
  </si>
  <si>
    <t>KI‑Risiko‑Assessments – Steuertransparenz</t>
  </si>
  <si>
    <t>Privacy by Design – Datenschutzvorfälle</t>
  </si>
  <si>
    <t>Privacy by Design – Privacy by Design</t>
  </si>
  <si>
    <t>Privacy by Design – Security Reifegrad</t>
  </si>
  <si>
    <t>Model Governance/Transparency – Antikorruption</t>
  </si>
  <si>
    <t>Model Governance/Transparency – Whistleblowing</t>
  </si>
  <si>
    <t>Model Governance/Transparency – Steuertransparenz</t>
  </si>
  <si>
    <t>Open Source/Standards – Index</t>
  </si>
  <si>
    <t>Open Source/Standards – Exposure</t>
  </si>
  <si>
    <t>Open Source/Standards – Kooperationen</t>
  </si>
  <si>
    <t>Responsible Sourcing (Minerals) – ESG‑Spend‑Coverage</t>
  </si>
  <si>
    <t>Responsible Sourcing (Minerals) – Kinder/Zwangsarbeit</t>
  </si>
  <si>
    <t>Responsible Sourcing (Minerals) – Scope‑3 Daten</t>
  </si>
  <si>
    <t>Sichere/zugängliche Produkte – PCF</t>
  </si>
  <si>
    <t>Sichere/zugängliche Produkte – Reparierbarkeit</t>
  </si>
  <si>
    <t>Sichere/zugängliche Produkte – Rücknahme/Recycling</t>
  </si>
  <si>
    <t>SDG‑Partnerschaften – Index</t>
  </si>
  <si>
    <t>SDG‑Partnerschaften – Exposure</t>
  </si>
  <si>
    <t>SDG‑Partnerschaften – Kooperationen</t>
  </si>
  <si>
    <t>Open Data/XBRL – Index</t>
  </si>
  <si>
    <t>Open Data/XBRL – Exposure</t>
  </si>
  <si>
    <t>Open Data/XBRL – Kooperationen</t>
  </si>
  <si>
    <t>Mehr‑Stakeholder‑Boards – Antikorruption</t>
  </si>
  <si>
    <t>Mehr‑Stakeholder‑Boards – Whistleblowing</t>
  </si>
  <si>
    <t>Mehr‑Stakeholder‑Boards – Steuertransparenz</t>
  </si>
  <si>
    <t>Gemeinsame Due Diligence – ESG‑Spend‑Coverage</t>
  </si>
  <si>
    <t>Gemeinsame Due Diligence – Kinder/Zwangsarbeit</t>
  </si>
  <si>
    <t>Gemeinsame Due Diligence – Scope‑3 Daten</t>
  </si>
  <si>
    <t>Branchen‑Dekarbonisierungs‑Initiativen – EE‑Anteil</t>
  </si>
  <si>
    <t>Branchen‑Dekarbonisierungs‑Initiativen – Intensität</t>
  </si>
  <si>
    <t>Branchen‑Dekarbonisierungs‑Initiativen – Effizienz (PUE)*</t>
  </si>
  <si>
    <t>Interoperabilität/Standards – PCF</t>
  </si>
  <si>
    <t>Interoperabilität/Standards – Reparierbarkeit</t>
  </si>
  <si>
    <t>Interoperabilität/Standards – Rücknahme/Recycling</t>
  </si>
  <si>
    <t>Kulturelle Teilhabe – Index</t>
  </si>
  <si>
    <t>Kulturelle Teilhabe – Exposure</t>
  </si>
  <si>
    <t>Kulturelle Teilhabe – Kooperationen</t>
  </si>
  <si>
    <t>Vielfalt im Programm – Index</t>
  </si>
  <si>
    <t>Vielfalt im Programm – Exposure</t>
  </si>
  <si>
    <t>Vielfalt im Programm – Kooperationen</t>
  </si>
  <si>
    <t>Governance Kulturinstitutionen – Antikorruption</t>
  </si>
  <si>
    <t>Governance Kulturinstitutionen – Whistleblowing</t>
  </si>
  <si>
    <t>Governance Kulturinstitutionen – Steuertransparenz</t>
  </si>
  <si>
    <t>Faire Kultur‑Lieferketten – ESG‑Spend‑Coverage</t>
  </si>
  <si>
    <t>Faire Kultur‑Lieferketten – Kinder/Zwangsarbeit</t>
  </si>
  <si>
    <t>Faire Kultur‑Lieferketten – Scope‑3 Daten</t>
  </si>
  <si>
    <t>Niederschwellige Räume/Barrierefrei – Betriebsenergie</t>
  </si>
  <si>
    <t>Niederschwellige Räume/Barrierefrei – Graue Emissionen</t>
  </si>
  <si>
    <t>Niederschwellige Räume/Barrierefrei – ÖPNV‑Erreichbarkeit</t>
  </si>
  <si>
    <t>Förderallianzen/Community – Index</t>
  </si>
  <si>
    <t>Förderallianzen/Community – Exposure</t>
  </si>
  <si>
    <t>Förderallianzen/Community – Kooperationen</t>
  </si>
  <si>
    <t>Maschinenlesbare Offenlegung – Index</t>
  </si>
  <si>
    <t>Maschinenlesbare Offenlegung – Exposure</t>
  </si>
  <si>
    <t>Maschinenlesbare Offenlegung – Kooperationen</t>
  </si>
  <si>
    <t>Steuer‑ &amp; Finanztransparenz – Antikorruption</t>
  </si>
  <si>
    <t>Steuer‑ &amp; Finanztransparenz – Whistleblowing</t>
  </si>
  <si>
    <t>Steuer‑ &amp; Finanztransparenz – Steuertransparenz</t>
  </si>
  <si>
    <t>Lieferkette Daten‑Coverage – ESG‑Spend‑Coverage</t>
  </si>
  <si>
    <t>Lieferkette Daten‑Coverage – Kinder/Zwangsarbeit</t>
  </si>
  <si>
    <t>Lieferkette Daten‑Coverage – Scope‑3 Daten</t>
  </si>
  <si>
    <t>Impact‑APIs/Standards – Index</t>
  </si>
  <si>
    <t>Impact‑APIs/Standards – Exposure</t>
  </si>
  <si>
    <t>Impact‑APIs/Standards – Kooperationen</t>
  </si>
  <si>
    <t>Audit‑Assurance Abdeckung – Antikorruption</t>
  </si>
  <si>
    <t>Audit‑Assurance Abdeckung – Whistleblowing</t>
  </si>
  <si>
    <t>Audit‑Assurance Abdeckung – Steuertransparenz</t>
  </si>
  <si>
    <t>Publikations‑Backlog (OA) – Index</t>
  </si>
  <si>
    <t>Publikations‑Backlog (OA) – Exposure</t>
  </si>
  <si>
    <t>Publikations‑Backlog (OA) – Kooperationen</t>
  </si>
  <si>
    <t>Abdeckung Lebenslohn</t>
  </si>
  <si>
    <t>Beschäftigte unter Kollektivvertrag</t>
  </si>
  <si>
    <t>Arbeitsunfälle pro Mio Stunden</t>
  </si>
  <si>
    <t>Anteil verifizierter ESG‑Daten am Spend</t>
  </si>
  <si>
    <t>Audits ohne Verstöße</t>
  </si>
  <si>
    <t>Primärdaten‑Abdeckung</t>
  </si>
  <si>
    <t>Bestätigte Fälle/1.000 FTE</t>
  </si>
  <si>
    <t>Wirksamkeits‑Score</t>
  </si>
  <si>
    <t>CbCR‑Offenlegung</t>
  </si>
  <si>
    <t>umsatzgewichteter Index (z. B. Demokratie/Rule of Law)</t>
  </si>
  <si>
    <t>Umsatz in Hochrisikoländern</t>
  </si>
  <si>
    <t>aktive, evaluierte Partnerschaften/Jahr</t>
  </si>
  <si>
    <t>Wasserentnahme × Wasserstressindex</t>
  </si>
  <si>
    <t>Anteil wiederverwendetes Prozesswasser</t>
  </si>
  <si>
    <t>Proben &gt; Grenzwert</t>
  </si>
  <si>
    <t>Abfallmenge je Output</t>
  </si>
  <si>
    <t>Anteil verwerteter Abfälle</t>
  </si>
  <si>
    <t>Gefährlicher Abfall je Output</t>
  </si>
  <si>
    <t>CO₂‑Fußabdruck pro Einheit</t>
  </si>
  <si>
    <t>Reparierbarkeitsindex</t>
  </si>
  <si>
    <t>Rücknahme‑/Recyclingquote</t>
  </si>
  <si>
    <t>Net Gain/No Net Loss/Net Loss</t>
  </si>
  <si>
    <t>Neue Flächen mit hohem Risiko</t>
  </si>
  <si>
    <t>Anteil deforestationsfreie Rohstoffe</t>
  </si>
  <si>
    <t>Fälle pro 1 Mio Kunden</t>
  </si>
  <si>
    <t>Abdeckung relevanter Features/Produkte</t>
  </si>
  <si>
    <t>ISO/27001 Reifegrad</t>
  </si>
  <si>
    <t>Endenergiebedarf</t>
  </si>
  <si>
    <t>Embodied Carbon (A1–A3)</t>
  </si>
  <si>
    <t>Transit‑Score</t>
  </si>
  <si>
    <t>Bereinigter Lohnunterschied</t>
  </si>
  <si>
    <t>Frauenanteil Leitungsorgane</t>
  </si>
  <si>
    <t>Beschäftigte mit Behinderung</t>
  </si>
  <si>
    <t>Anteil erneuerbarer Energien am Strombezug</t>
  </si>
  <si>
    <t>Energie je Output/Umsatz</t>
  </si>
  <si>
    <t>Effizienz Rechenzentrum/IT‑Betrieb (falls zutreffend)</t>
  </si>
  <si>
    <t>CO₂e je kWh (LCA)</t>
  </si>
  <si>
    <t>‚Do No Significant Harm‘ erfüllt</t>
  </si>
  <si>
    <t>Anteil unter technischen TSC‑Grenzen</t>
  </si>
  <si>
    <t>Anteil F&amp;E für grüne Technologien</t>
  </si>
  <si>
    <t>Anteil SDG‑relevanter Patente</t>
  </si>
  <si>
    <t>Energie/Emission je Einheit</t>
  </si>
  <si>
    <t>Direkte Emissionen aus eigenen Quellen</t>
  </si>
  <si>
    <t>Indirekte Emissionen (eingekaufter Strom/Wärme)</t>
  </si>
  <si>
    <t>Emissionen je Output/Umsatz</t>
  </si>
  <si>
    <t>% Beschäftigte</t>
  </si>
  <si>
    <t>%</t>
  </si>
  <si>
    <t>Unfälle/Mio Std.</t>
  </si>
  <si>
    <t>% Lieferanten</t>
  </si>
  <si>
    <t>% Kategorien</t>
  </si>
  <si>
    <t>Fälle/1.000 FTE</t>
  </si>
  <si>
    <t>0–1</t>
  </si>
  <si>
    <t>#/Jahr</t>
  </si>
  <si>
    <t>m³*WSI</t>
  </si>
  <si>
    <t>kg/t</t>
  </si>
  <si>
    <t>kg CO₂e/Einheit</t>
  </si>
  <si>
    <t>Score 0–10</t>
  </si>
  <si>
    <t>Qualitativ → Klasse</t>
  </si>
  <si>
    <t>ha/Jahr</t>
  </si>
  <si>
    <t>Fälle/Mio</t>
  </si>
  <si>
    <t>kWh/m²a</t>
  </si>
  <si>
    <t>kg CO₂e/m²</t>
  </si>
  <si>
    <t>kWh/€ Mio bzw. kWh/t</t>
  </si>
  <si>
    <t>PUE</t>
  </si>
  <si>
    <t>g CO₂e/kWh</t>
  </si>
  <si>
    <t>% Aktivitäten</t>
  </si>
  <si>
    <t>% Umsatz</t>
  </si>
  <si>
    <t>kWh/t bzw. t CO₂e/t</t>
  </si>
  <si>
    <t>t CO₂e/Jahr</t>
  </si>
  <si>
    <t>t CO₂e/€ Mio bzw. t</t>
  </si>
  <si>
    <t>higher_is_better</t>
  </si>
  <si>
    <t>lower_is_better</t>
  </si>
  <si>
    <t>ESRS S1; GRI 401/403/405/406</t>
  </si>
  <si>
    <t>ESRS S2; GRI 308/414/408/409</t>
  </si>
  <si>
    <t>ESRS E1; GHG Protocol</t>
  </si>
  <si>
    <t>ESRS G1; GRI 205/207</t>
  </si>
  <si>
    <t>SROI/SDG17</t>
  </si>
  <si>
    <t>ESRS E3; WRI Aqueduct</t>
  </si>
  <si>
    <t>ESRS E5; GRI 306/301</t>
  </si>
  <si>
    <t>ISO 14067; ESRS E5; GRI 306/301; WEEE/VerpackG</t>
  </si>
  <si>
    <t>EU/FR Index</t>
  </si>
  <si>
    <t>ESRS E5; GRI 306/301; WEEE/VerpackG</t>
  </si>
  <si>
    <t>ESRS E4; GIS/KBA</t>
  </si>
  <si>
    <t>ISO 14067/50001/45001/22301/27701/23894</t>
  </si>
  <si>
    <t>EPBD; EN 15978</t>
  </si>
  <si>
    <t>EN 15978/ISO 14067</t>
  </si>
  <si>
    <t>Stadt/GIS</t>
  </si>
  <si>
    <t>EU‑Taxonomie TSC/DNSH</t>
  </si>
  <si>
    <t>Patentstatistik</t>
  </si>
  <si>
    <t>G47 Handel; K Versicherungen; M72 F&amp;E</t>
  </si>
  <si>
    <t>C20 Chemie; C24 Stahl; C29 Fahrzeuge</t>
  </si>
  <si>
    <t>A01 Landwirtschaft</t>
  </si>
  <si>
    <t>L68 Immobilien; F41/F42 Bau</t>
  </si>
  <si>
    <t>D35 Stromerzeugung/Netze</t>
  </si>
  <si>
    <t>J61 Telekom; J62 IT; RZ</t>
  </si>
  <si>
    <t>H49 Verkehr</t>
  </si>
  <si>
    <t>J58/J60/J63 Medien/Plattformen</t>
  </si>
  <si>
    <t>E38 Entsorgung</t>
  </si>
  <si>
    <t>≥95:+3; 80–94:+2; 60–79:0; 40–59:‑2; &lt;40:‑3</t>
  </si>
  <si>
    <t>≥90:+3; 70–89:+2; 50–69:0; 30–49:‑2; &lt;30:‑3</t>
  </si>
  <si>
    <t>0:+3; ≤1:+2; ≤3:0; ≤5:‑2; &gt;5:‑3</t>
  </si>
  <si>
    <t>≥98:+3; 90–97:+2; 75–89:0; 50–74:‑2; &lt;50:‑3</t>
  </si>
  <si>
    <t>≥80:+3; 60–79:+2; 40–59:0; 20–39:‑2; &lt;20:‑3</t>
  </si>
  <si>
    <t>0:+3; ≤0,2:+2; ≤0,5:0; ≤1:‑2; &gt;1:‑3</t>
  </si>
  <si>
    <t>≥0,9:+3; 0,75–0,89:+2; 0,6–0,74:0; 0,4–0,59:‑2; &lt;0,4:‑3</t>
  </si>
  <si>
    <t>vollständig:+3; teilweise:+2; minimal:0; schlecht:‑2</t>
  </si>
  <si>
    <t>≥0,8:+3; 0,7–0,79:+2; 0,6–0,69:0; 0,5–0,59:‑2; &lt;0,5:‑3</t>
  </si>
  <si>
    <t>≤5:+3; 6–10:+2; 11–20:0; 21–30:‑2; &gt;30:‑3</t>
  </si>
  <si>
    <t>≥5:+3; 3–4:+2; 1–2:0; 0:‑2</t>
  </si>
  <si>
    <t>Top‑10%:+3; Mittel:0; &gt;150%:‑2; &gt;250%:‑3</t>
  </si>
  <si>
    <t>≥90%:+3; 70–89%:+2; 50–69%:0; 30–49%:‑2; &lt;30%:‑3</t>
  </si>
  <si>
    <t>≤50% Grenzwert:+3; ≤75%:+2; ≤100%:0; 101–120%:‑2; &gt;120%:‑3</t>
  </si>
  <si>
    <t>Top‑10%:+3; ±Benchmark:0; &gt;150%:‑2; &gt;250%:‑3</t>
  </si>
  <si>
    <t>≥8:+3; 6–7,9:+2; 4–5,9:0; 2–3,9:‑2; &lt;2:‑3</t>
  </si>
  <si>
    <t>≥70:+3; 50–69:+2; 30–49:0; 15–29:‑2; &lt;15:‑3</t>
  </si>
  <si>
    <t>Net Gain:+3; No Net Loss:0; Net Loss:‑2/‑3</t>
  </si>
  <si>
    <t>Top 15%:+3; +15–30%:+2; +31–60%:0; &gt;+60%:‑2/‑3</t>
  </si>
  <si>
    <t>≥0,8:+3; 0,6–0,79:+2; 0,4–0,59:0; 0,2–0,39:‑2; &lt;0,2:‑3</t>
  </si>
  <si>
    <t>≤2:+3; ≤5:+2; ≤8:0; &gt;8:‑2/‑3</t>
  </si>
  <si>
    <t>≥50:+3; ≥40:+2; ≥30:0; &lt;30:‑2/‑3</t>
  </si>
  <si>
    <t>≥6:+3; 4–5,9:+2; 2–3,9:0; 1–1,9:‑2; &lt;1:‑3</t>
  </si>
  <si>
    <t>≤1,2:+3; 1,21–1,4:+2; 1,41–1,6:0; 1,61–1,8:‑2; &gt;1,8:‑3</t>
  </si>
  <si>
    <t>≤100:+3; 101–250:0; &gt;250:‑2</t>
  </si>
  <si>
    <t>≥5:+3; 3–4,9:+2; 1–2,9:0; 0,5–0,9:‑2; &lt;0,5:‑3</t>
  </si>
  <si>
    <t>≥40:+3; 25–39:+2; 10–24:0; 5–9:‑2; &lt;5:‑3</t>
  </si>
  <si>
    <t>SBTi 1,5°C:+3; &lt;2°C:+2; Branchenmittel:0; &gt;150%:‑2; &gt;250%:‑3</t>
  </si>
  <si>
    <t>ESRS S1, GRI 401/403/405/406, ILO</t>
  </si>
  <si>
    <t>ESRS S2, GRI 308/414, OECD Due Diligence</t>
  </si>
  <si>
    <t>ESRS E1, GHG Protocol (Corporate/Scope 1–3), ISO 14064/14067</t>
  </si>
  <si>
    <t>ESRS G1, GRI 205/207, OECD Anti‑Bribery</t>
  </si>
  <si>
    <t>SDG 16/17, WJP, V‑Dem</t>
  </si>
  <si>
    <t>ESRS E3, WRI Aqueduct, ISO 14046 (Water Footprint)</t>
  </si>
  <si>
    <t>ESRS E5, GRI 306, WEEE/VerpackG</t>
  </si>
  <si>
    <t>ISO 14067/14040/44 (LCA/PCF), PEF/EF 3.1, EU Reparierbarkeitsindex</t>
  </si>
  <si>
    <t>ESRS E4, CBD/GBF, EN 15978 (Bau)</t>
  </si>
  <si>
    <t>ISO/IEC 27001 &amp; 27701, NIS2</t>
  </si>
  <si>
    <t>ESRS E1, ISO 50001 (EnMS), ISO/IEC 30134‑2 (PUE), EU EPBD</t>
  </si>
  <si>
    <t>EN 15978 (Bau LCA), EU EPBD, ISO 52000</t>
  </si>
  <si>
    <t>OECD Frascati, PATSTAT</t>
  </si>
  <si>
    <t>EU‑Taxonomie (TSC &amp; DNSH)</t>
  </si>
  <si>
    <t>ITU L.1300/L.1310, ETSI EN 305 200</t>
  </si>
  <si>
    <t>Anteil Beschäftigte ≥ Living Wage (zertifizierte Methodik).</t>
  </si>
  <si>
    <t>Quote = Zähler / Nenner gemäß Quelle; in %.</t>
  </si>
  <si>
    <t>LTIFR = Unfälle mit Ausfallzeit / 1 Mio. Std. (ILO/GRI 403).</t>
  </si>
  <si>
    <t>Siehe Quelle: Definition gemäß Standard (ESRS/GRI/Taxonomie/ISO).</t>
  </si>
  <si>
    <t>∑(m³ Standort × WRI‑Aqueduct‑Stressfaktor).</t>
  </si>
  <si>
    <t>Anteil Proben &gt; Grenzwert im Berichtszeitraum.</t>
  </si>
  <si>
    <t>Recyclingquote = stofflich verwertete Menge / Gesamtabfall.</t>
  </si>
  <si>
    <t>Gefährlicher Abfall‑Intensität = Gefährlicher Abfall / Output bzw. Umsatz.</t>
  </si>
  <si>
    <t>PCF gemäß ISO 14067/PEF; Well‑to‑Gate + Nutzung falls zutreffend.</t>
  </si>
  <si>
    <t>EU/FR‑Reparierbarkeitsindex: Zerlegbarkeit, Ersatzteile, Doku.</t>
  </si>
  <si>
    <t>Vorfälle pro 1 Mio. Kunden (DSGVO/NIS2).</t>
  </si>
  <si>
    <t>Embodied Carbon gem. EN 15978 (A1–A3 ggf. A4–A5); kg CO₂e/m².</t>
  </si>
  <si>
    <t>Bereinigter Gender Pay Gap gem. ESRS S1 / GRI 405.</t>
  </si>
  <si>
    <t>EE‑Anteil = EE‑Strom (inkl. PPA/HKN) / Gesamtstrom.</t>
  </si>
  <si>
    <t>PUE = Gesamtstrom RZ / IT‑Last (ISO/IEC 30134‑2).</t>
  </si>
  <si>
    <t>EU‑Taxonomie: TSC erfüllt &amp; DNSH + MSR; Anteil konformer Aktivitäten.</t>
  </si>
  <si>
    <t>Netzverluste = (Einspeisung – Abgabe) / Einspeisung.</t>
  </si>
  <si>
    <t>Summe direkter Emissionen gem. GHG Protocol Scope 1.</t>
  </si>
  <si>
    <t>Nettoeffekt Biodiv: Net Gain/No Net Loss‑Bilanz (Projekt).</t>
  </si>
  <si>
    <t>NACE2</t>
  </si>
  <si>
    <t>Region</t>
  </si>
  <si>
    <t>Tech/Klasse</t>
  </si>
  <si>
    <t>Einheit_(BM)</t>
  </si>
  <si>
    <t>Polarity_(BM)</t>
  </si>
  <si>
    <t>BM</t>
  </si>
  <si>
    <t>BM_150pct</t>
  </si>
  <si>
    <t>BM_250pct</t>
  </si>
  <si>
    <t>BM_source</t>
  </si>
  <si>
    <t>G47</t>
  </si>
  <si>
    <t>C20</t>
  </si>
  <si>
    <t>A01</t>
  </si>
  <si>
    <t>L68</t>
  </si>
  <si>
    <t>D35</t>
  </si>
  <si>
    <t>J61</t>
  </si>
  <si>
    <t>H49</t>
  </si>
  <si>
    <t>J58</t>
  </si>
  <si>
    <t>E38</t>
  </si>
  <si>
    <t>EU</t>
  </si>
  <si>
    <t>threshold:0-class</t>
  </si>
  <si>
    <t>default:higher_is_better_abs</t>
  </si>
  <si>
    <t>default:lower_is_better_abs</t>
  </si>
  <si>
    <t>default:higher_is_better_pct</t>
  </si>
  <si>
    <t>default:reg_limit</t>
  </si>
  <si>
    <t>Archetype</t>
  </si>
  <si>
    <t>B1</t>
  </si>
  <si>
    <t>B2</t>
  </si>
  <si>
    <t>B3</t>
  </si>
  <si>
    <t>B4</t>
  </si>
  <si>
    <t>B5</t>
  </si>
  <si>
    <t>B6</t>
  </si>
  <si>
    <t>S1</t>
  </si>
  <si>
    <t>S2</t>
  </si>
  <si>
    <t>S3</t>
  </si>
  <si>
    <t>S4</t>
  </si>
  <si>
    <t>S5</t>
  </si>
  <si>
    <t>S6</t>
  </si>
  <si>
    <t>higher_is_better_pct</t>
  </si>
  <si>
    <t>higher_is_better_score</t>
  </si>
  <si>
    <t>near_zero_better</t>
  </si>
  <si>
    <t>reg_limit</t>
  </si>
  <si>
    <t>pue</t>
  </si>
  <si>
    <t>Score</t>
  </si>
  <si>
    <t>Tax_Rate_pct</t>
  </si>
  <si>
    <t>Version</t>
  </si>
  <si>
    <t>Änderung</t>
  </si>
  <si>
    <t>Datum</t>
  </si>
  <si>
    <t>v1.0</t>
  </si>
  <si>
    <t>v1.1</t>
  </si>
  <si>
    <t>v1.2</t>
  </si>
  <si>
    <t>Initiale Komplettfassung</t>
  </si>
  <si>
    <t>Benchmarks (Startset) + Scorecards erweitert</t>
  </si>
  <si>
    <t>Benchmarks_by_NACE für ALLE Items automatisch befüllt (aus Schwellenstrings + Defaults)</t>
  </si>
  <si>
    <t>2025-09-01</t>
  </si>
  <si>
    <t>Wert</t>
  </si>
  <si>
    <t>AutoScore</t>
  </si>
  <si>
    <t>AutoScore_BM</t>
  </si>
  <si>
    <t>FinalScore</t>
  </si>
  <si>
    <t>higher_is_better_abs</t>
  </si>
  <si>
    <t>lower_is_better_abs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</si>
</sst>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2"/>
  <sheetViews>
    <sheetView tabSelected="1" topLeftCell="G1" zoomScale="75" zoomScaleNormal="50" workbookViewId="0">
      <selection activeCell="M52" sqref="M52"/>
    </sheetView>
  </sheetViews>
  <sheetFormatPr baseColWidth="10" defaultColWidth="8.83203125" defaultRowHeight="15" x14ac:dyDescent="0.2"/>
  <cols>
    <col min="1" max="1" width="12" bestFit="1" customWidth="1"/>
    <col min="2" max="2" width="25.5" bestFit="1" customWidth="1"/>
    <col min="3" max="3" width="14" bestFit="1" customWidth="1"/>
    <col min="4" max="4" width="34.1640625" bestFit="1" customWidth="1"/>
    <col min="5" max="5" width="52.1640625" bestFit="1" customWidth="1"/>
    <col min="6" max="6" width="44" bestFit="1" customWidth="1"/>
    <col min="7" max="7" width="18.83203125" bestFit="1" customWidth="1"/>
    <col min="8" max="8" width="13.5" bestFit="1" customWidth="1"/>
    <col min="9" max="9" width="39.6640625" bestFit="1" customWidth="1"/>
    <col min="10" max="10" width="33.6640625" bestFit="1" customWidth="1"/>
    <col min="11" max="11" width="50.33203125" bestFit="1" customWidth="1"/>
    <col min="13" max="13" width="54.6640625" bestFit="1" customWidth="1"/>
    <col min="14" max="14" width="57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</v>
      </c>
      <c r="B2" t="s">
        <v>635</v>
      </c>
      <c r="C2" t="s">
        <v>661</v>
      </c>
      <c r="D2" t="s">
        <v>740</v>
      </c>
      <c r="E2" t="s">
        <v>944</v>
      </c>
      <c r="F2" t="s">
        <v>1556</v>
      </c>
      <c r="G2" t="s">
        <v>1601</v>
      </c>
      <c r="H2" t="s">
        <v>1626</v>
      </c>
      <c r="I2" t="s">
        <v>1628</v>
      </c>
      <c r="J2" t="s">
        <v>1645</v>
      </c>
      <c r="K2" t="s">
        <v>1654</v>
      </c>
      <c r="M2" t="s">
        <v>1682</v>
      </c>
      <c r="N2" t="s">
        <v>1697</v>
      </c>
    </row>
    <row r="3" spans="1:14" x14ac:dyDescent="0.2">
      <c r="A3" t="s">
        <v>15</v>
      </c>
      <c r="B3" t="s">
        <v>635</v>
      </c>
      <c r="C3" t="s">
        <v>661</v>
      </c>
      <c r="D3" t="s">
        <v>740</v>
      </c>
      <c r="E3" t="s">
        <v>945</v>
      </c>
      <c r="F3" t="s">
        <v>1557</v>
      </c>
      <c r="G3" t="s">
        <v>1602</v>
      </c>
      <c r="H3" t="s">
        <v>1626</v>
      </c>
      <c r="I3" t="s">
        <v>1628</v>
      </c>
      <c r="J3" t="s">
        <v>1645</v>
      </c>
      <c r="K3" t="s">
        <v>1655</v>
      </c>
      <c r="M3" t="s">
        <v>1682</v>
      </c>
      <c r="N3" t="s">
        <v>1698</v>
      </c>
    </row>
    <row r="4" spans="1:14" x14ac:dyDescent="0.2">
      <c r="A4" t="s">
        <v>16</v>
      </c>
      <c r="B4" t="s">
        <v>635</v>
      </c>
      <c r="C4" t="s">
        <v>661</v>
      </c>
      <c r="D4" t="s">
        <v>740</v>
      </c>
      <c r="E4" t="s">
        <v>946</v>
      </c>
      <c r="F4" t="s">
        <v>1558</v>
      </c>
      <c r="G4" t="s">
        <v>1603</v>
      </c>
      <c r="H4" t="s">
        <v>1627</v>
      </c>
      <c r="I4" t="s">
        <v>1628</v>
      </c>
      <c r="J4" t="s">
        <v>1645</v>
      </c>
      <c r="K4" t="s">
        <v>1656</v>
      </c>
      <c r="M4" t="s">
        <v>1682</v>
      </c>
      <c r="N4" t="s">
        <v>1699</v>
      </c>
    </row>
    <row r="5" spans="1:14" x14ac:dyDescent="0.2">
      <c r="A5" t="s">
        <v>17</v>
      </c>
      <c r="B5" t="s">
        <v>635</v>
      </c>
      <c r="C5" t="s">
        <v>662</v>
      </c>
      <c r="D5" t="s">
        <v>741</v>
      </c>
      <c r="E5" t="s">
        <v>947</v>
      </c>
      <c r="F5" t="s">
        <v>1556</v>
      </c>
      <c r="G5" t="s">
        <v>1601</v>
      </c>
      <c r="H5" t="s">
        <v>1626</v>
      </c>
      <c r="I5" t="s">
        <v>1628</v>
      </c>
      <c r="J5" t="s">
        <v>1645</v>
      </c>
      <c r="K5" t="s">
        <v>1654</v>
      </c>
      <c r="M5" t="s">
        <v>1682</v>
      </c>
      <c r="N5" t="s">
        <v>1697</v>
      </c>
    </row>
    <row r="6" spans="1:14" x14ac:dyDescent="0.2">
      <c r="A6" t="s">
        <v>18</v>
      </c>
      <c r="B6" t="s">
        <v>635</v>
      </c>
      <c r="C6" t="s">
        <v>662</v>
      </c>
      <c r="D6" t="s">
        <v>741</v>
      </c>
      <c r="E6" t="s">
        <v>948</v>
      </c>
      <c r="F6" t="s">
        <v>1557</v>
      </c>
      <c r="G6" t="s">
        <v>1602</v>
      </c>
      <c r="H6" t="s">
        <v>1626</v>
      </c>
      <c r="I6" t="s">
        <v>1628</v>
      </c>
      <c r="J6" t="s">
        <v>1645</v>
      </c>
      <c r="K6" t="s">
        <v>1655</v>
      </c>
      <c r="M6" t="s">
        <v>1682</v>
      </c>
      <c r="N6" t="s">
        <v>1698</v>
      </c>
    </row>
    <row r="7" spans="1:14" x14ac:dyDescent="0.2">
      <c r="A7" t="s">
        <v>19</v>
      </c>
      <c r="B7" t="s">
        <v>635</v>
      </c>
      <c r="C7" t="s">
        <v>662</v>
      </c>
      <c r="D7" t="s">
        <v>741</v>
      </c>
      <c r="E7" t="s">
        <v>949</v>
      </c>
      <c r="F7" t="s">
        <v>1558</v>
      </c>
      <c r="G7" t="s">
        <v>1603</v>
      </c>
      <c r="H7" t="s">
        <v>1627</v>
      </c>
      <c r="I7" t="s">
        <v>1628</v>
      </c>
      <c r="J7" t="s">
        <v>1645</v>
      </c>
      <c r="K7" t="s">
        <v>1656</v>
      </c>
      <c r="M7" t="s">
        <v>1682</v>
      </c>
      <c r="N7" t="s">
        <v>1699</v>
      </c>
    </row>
    <row r="8" spans="1:14" x14ac:dyDescent="0.2">
      <c r="A8" t="s">
        <v>20</v>
      </c>
      <c r="B8" t="s">
        <v>635</v>
      </c>
      <c r="C8" t="s">
        <v>661</v>
      </c>
      <c r="D8" t="s">
        <v>742</v>
      </c>
      <c r="E8" t="s">
        <v>950</v>
      </c>
      <c r="F8" t="s">
        <v>1559</v>
      </c>
      <c r="G8" t="s">
        <v>1602</v>
      </c>
      <c r="H8" t="s">
        <v>1626</v>
      </c>
      <c r="I8" t="s">
        <v>1629</v>
      </c>
      <c r="J8" t="s">
        <v>1646</v>
      </c>
      <c r="K8" t="s">
        <v>1655</v>
      </c>
      <c r="M8" t="s">
        <v>1683</v>
      </c>
      <c r="N8" t="s">
        <v>1698</v>
      </c>
    </row>
    <row r="9" spans="1:14" x14ac:dyDescent="0.2">
      <c r="A9" t="s">
        <v>21</v>
      </c>
      <c r="B9" t="s">
        <v>635</v>
      </c>
      <c r="C9" t="s">
        <v>661</v>
      </c>
      <c r="D9" t="s">
        <v>742</v>
      </c>
      <c r="E9" t="s">
        <v>951</v>
      </c>
      <c r="F9" t="s">
        <v>1560</v>
      </c>
      <c r="G9" t="s">
        <v>1604</v>
      </c>
      <c r="H9" t="s">
        <v>1626</v>
      </c>
      <c r="I9" t="s">
        <v>1629</v>
      </c>
      <c r="J9" t="s">
        <v>1646</v>
      </c>
      <c r="K9" t="s">
        <v>1657</v>
      </c>
      <c r="M9" t="s">
        <v>1683</v>
      </c>
      <c r="N9" t="s">
        <v>1698</v>
      </c>
    </row>
    <row r="10" spans="1:14" x14ac:dyDescent="0.2">
      <c r="A10" t="s">
        <v>22</v>
      </c>
      <c r="B10" t="s">
        <v>635</v>
      </c>
      <c r="C10" t="s">
        <v>661</v>
      </c>
      <c r="D10" t="s">
        <v>742</v>
      </c>
      <c r="E10" t="s">
        <v>952</v>
      </c>
      <c r="F10" t="s">
        <v>1561</v>
      </c>
      <c r="G10" t="s">
        <v>1605</v>
      </c>
      <c r="H10" t="s">
        <v>1626</v>
      </c>
      <c r="I10" t="s">
        <v>1630</v>
      </c>
      <c r="J10" t="s">
        <v>1646</v>
      </c>
      <c r="K10" t="s">
        <v>1658</v>
      </c>
      <c r="M10" t="s">
        <v>1684</v>
      </c>
      <c r="N10" t="s">
        <v>1698</v>
      </c>
    </row>
    <row r="11" spans="1:14" x14ac:dyDescent="0.2">
      <c r="A11" t="s">
        <v>23</v>
      </c>
      <c r="B11" t="s">
        <v>635</v>
      </c>
      <c r="C11" t="s">
        <v>663</v>
      </c>
      <c r="D11" t="s">
        <v>743</v>
      </c>
      <c r="E11" t="s">
        <v>953</v>
      </c>
      <c r="F11" t="s">
        <v>1562</v>
      </c>
      <c r="G11" t="s">
        <v>1606</v>
      </c>
      <c r="H11" t="s">
        <v>1627</v>
      </c>
      <c r="I11" t="s">
        <v>1631</v>
      </c>
      <c r="J11" t="s">
        <v>1645</v>
      </c>
      <c r="K11" t="s">
        <v>1659</v>
      </c>
      <c r="M11" t="s">
        <v>1685</v>
      </c>
      <c r="N11" t="s">
        <v>1700</v>
      </c>
    </row>
    <row r="12" spans="1:14" x14ac:dyDescent="0.2">
      <c r="A12" t="s">
        <v>24</v>
      </c>
      <c r="B12" t="s">
        <v>635</v>
      </c>
      <c r="C12" t="s">
        <v>663</v>
      </c>
      <c r="D12" t="s">
        <v>743</v>
      </c>
      <c r="E12" t="s">
        <v>954</v>
      </c>
      <c r="F12" t="s">
        <v>1563</v>
      </c>
      <c r="G12" t="s">
        <v>1607</v>
      </c>
      <c r="H12" t="s">
        <v>1626</v>
      </c>
      <c r="I12" t="s">
        <v>1631</v>
      </c>
      <c r="J12" t="s">
        <v>1645</v>
      </c>
      <c r="K12" t="s">
        <v>1660</v>
      </c>
      <c r="M12" t="s">
        <v>1685</v>
      </c>
      <c r="N12" t="s">
        <v>1700</v>
      </c>
    </row>
    <row r="13" spans="1:14" x14ac:dyDescent="0.2">
      <c r="A13" t="s">
        <v>25</v>
      </c>
      <c r="B13" t="s">
        <v>635</v>
      </c>
      <c r="C13" t="s">
        <v>663</v>
      </c>
      <c r="D13" t="s">
        <v>743</v>
      </c>
      <c r="E13" t="s">
        <v>955</v>
      </c>
      <c r="F13" t="s">
        <v>1564</v>
      </c>
      <c r="G13" t="s">
        <v>1607</v>
      </c>
      <c r="H13" t="s">
        <v>1626</v>
      </c>
      <c r="I13" t="s">
        <v>1631</v>
      </c>
      <c r="J13" t="s">
        <v>1645</v>
      </c>
      <c r="K13" t="s">
        <v>1661</v>
      </c>
      <c r="M13" t="s">
        <v>1685</v>
      </c>
      <c r="N13" t="s">
        <v>1700</v>
      </c>
    </row>
    <row r="14" spans="1:14" x14ac:dyDescent="0.2">
      <c r="A14" t="s">
        <v>26</v>
      </c>
      <c r="B14" t="s">
        <v>635</v>
      </c>
      <c r="C14" t="s">
        <v>663</v>
      </c>
      <c r="D14" t="s">
        <v>744</v>
      </c>
      <c r="E14" t="s">
        <v>956</v>
      </c>
      <c r="F14" t="s">
        <v>1559</v>
      </c>
      <c r="G14" t="s">
        <v>1602</v>
      </c>
      <c r="H14" t="s">
        <v>1626</v>
      </c>
      <c r="I14" t="s">
        <v>1629</v>
      </c>
      <c r="J14" t="s">
        <v>1645</v>
      </c>
      <c r="K14" t="s">
        <v>1655</v>
      </c>
      <c r="M14" t="s">
        <v>1629</v>
      </c>
      <c r="N14" t="s">
        <v>1698</v>
      </c>
    </row>
    <row r="15" spans="1:14" x14ac:dyDescent="0.2">
      <c r="A15" t="s">
        <v>27</v>
      </c>
      <c r="B15" t="s">
        <v>635</v>
      </c>
      <c r="C15" t="s">
        <v>663</v>
      </c>
      <c r="D15" t="s">
        <v>744</v>
      </c>
      <c r="E15" t="s">
        <v>957</v>
      </c>
      <c r="F15" t="s">
        <v>1560</v>
      </c>
      <c r="G15" t="s">
        <v>1604</v>
      </c>
      <c r="H15" t="s">
        <v>1626</v>
      </c>
      <c r="I15" t="s">
        <v>1629</v>
      </c>
      <c r="J15" t="s">
        <v>1645</v>
      </c>
      <c r="K15" t="s">
        <v>1657</v>
      </c>
      <c r="M15" t="s">
        <v>1683</v>
      </c>
      <c r="N15" t="s">
        <v>1698</v>
      </c>
    </row>
    <row r="16" spans="1:14" x14ac:dyDescent="0.2">
      <c r="A16" t="s">
        <v>28</v>
      </c>
      <c r="B16" t="s">
        <v>635</v>
      </c>
      <c r="C16" t="s">
        <v>663</v>
      </c>
      <c r="D16" t="s">
        <v>744</v>
      </c>
      <c r="E16" t="s">
        <v>958</v>
      </c>
      <c r="F16" t="s">
        <v>1561</v>
      </c>
      <c r="G16" t="s">
        <v>1605</v>
      </c>
      <c r="H16" t="s">
        <v>1626</v>
      </c>
      <c r="I16" t="s">
        <v>1630</v>
      </c>
      <c r="J16" t="s">
        <v>1645</v>
      </c>
      <c r="K16" t="s">
        <v>1658</v>
      </c>
      <c r="M16" t="s">
        <v>1684</v>
      </c>
      <c r="N16" t="s">
        <v>1698</v>
      </c>
    </row>
    <row r="17" spans="1:14" x14ac:dyDescent="0.2">
      <c r="A17" t="s">
        <v>29</v>
      </c>
      <c r="B17" t="s">
        <v>635</v>
      </c>
      <c r="C17" t="s">
        <v>664</v>
      </c>
      <c r="D17" t="s">
        <v>745</v>
      </c>
      <c r="E17" t="s">
        <v>959</v>
      </c>
      <c r="F17" t="s">
        <v>1565</v>
      </c>
      <c r="G17" t="s">
        <v>1607</v>
      </c>
      <c r="H17" t="s">
        <v>1626</v>
      </c>
      <c r="I17" t="s">
        <v>1632</v>
      </c>
      <c r="J17" t="s">
        <v>1645</v>
      </c>
      <c r="K17" t="s">
        <v>1662</v>
      </c>
      <c r="M17" t="s">
        <v>1686</v>
      </c>
      <c r="N17" t="s">
        <v>1700</v>
      </c>
    </row>
    <row r="18" spans="1:14" x14ac:dyDescent="0.2">
      <c r="A18" t="s">
        <v>30</v>
      </c>
      <c r="B18" t="s">
        <v>635</v>
      </c>
      <c r="C18" t="s">
        <v>664</v>
      </c>
      <c r="D18" t="s">
        <v>745</v>
      </c>
      <c r="E18" t="s">
        <v>960</v>
      </c>
      <c r="F18" t="s">
        <v>1566</v>
      </c>
      <c r="G18" t="s">
        <v>1602</v>
      </c>
      <c r="H18" t="s">
        <v>1627</v>
      </c>
      <c r="I18" t="s">
        <v>1632</v>
      </c>
      <c r="J18" t="s">
        <v>1645</v>
      </c>
      <c r="K18" t="s">
        <v>1663</v>
      </c>
      <c r="M18" t="s">
        <v>1632</v>
      </c>
      <c r="N18" t="s">
        <v>1700</v>
      </c>
    </row>
    <row r="19" spans="1:14" x14ac:dyDescent="0.2">
      <c r="A19" t="s">
        <v>31</v>
      </c>
      <c r="B19" t="s">
        <v>635</v>
      </c>
      <c r="C19" t="s">
        <v>664</v>
      </c>
      <c r="D19" t="s">
        <v>745</v>
      </c>
      <c r="E19" t="s">
        <v>961</v>
      </c>
      <c r="F19" t="s">
        <v>1567</v>
      </c>
      <c r="G19" t="s">
        <v>1608</v>
      </c>
      <c r="H19" t="s">
        <v>1626</v>
      </c>
      <c r="I19" t="s">
        <v>1632</v>
      </c>
      <c r="J19" t="s">
        <v>1645</v>
      </c>
      <c r="K19" t="s">
        <v>1664</v>
      </c>
      <c r="M19" t="s">
        <v>1686</v>
      </c>
      <c r="N19" t="s">
        <v>1700</v>
      </c>
    </row>
    <row r="20" spans="1:14" x14ac:dyDescent="0.2">
      <c r="A20" t="s">
        <v>32</v>
      </c>
      <c r="B20" t="s">
        <v>635</v>
      </c>
      <c r="C20" t="s">
        <v>661</v>
      </c>
      <c r="D20" t="s">
        <v>746</v>
      </c>
      <c r="E20" t="s">
        <v>962</v>
      </c>
      <c r="F20" t="s">
        <v>1556</v>
      </c>
      <c r="G20" t="s">
        <v>1601</v>
      </c>
      <c r="H20" t="s">
        <v>1626</v>
      </c>
      <c r="I20" t="s">
        <v>1628</v>
      </c>
      <c r="J20" t="s">
        <v>1645</v>
      </c>
      <c r="K20" t="s">
        <v>1654</v>
      </c>
      <c r="M20" t="s">
        <v>1682</v>
      </c>
      <c r="N20" t="s">
        <v>1697</v>
      </c>
    </row>
    <row r="21" spans="1:14" x14ac:dyDescent="0.2">
      <c r="A21" t="s">
        <v>33</v>
      </c>
      <c r="B21" t="s">
        <v>635</v>
      </c>
      <c r="C21" t="s">
        <v>661</v>
      </c>
      <c r="D21" t="s">
        <v>746</v>
      </c>
      <c r="E21" t="s">
        <v>963</v>
      </c>
      <c r="F21" t="s">
        <v>1557</v>
      </c>
      <c r="G21" t="s">
        <v>1602</v>
      </c>
      <c r="H21" t="s">
        <v>1626</v>
      </c>
      <c r="I21" t="s">
        <v>1628</v>
      </c>
      <c r="J21" t="s">
        <v>1645</v>
      </c>
      <c r="K21" t="s">
        <v>1655</v>
      </c>
      <c r="M21" t="s">
        <v>1682</v>
      </c>
      <c r="N21" t="s">
        <v>1698</v>
      </c>
    </row>
    <row r="22" spans="1:14" x14ac:dyDescent="0.2">
      <c r="A22" t="s">
        <v>34</v>
      </c>
      <c r="B22" t="s">
        <v>635</v>
      </c>
      <c r="C22" t="s">
        <v>661</v>
      </c>
      <c r="D22" t="s">
        <v>746</v>
      </c>
      <c r="E22" t="s">
        <v>964</v>
      </c>
      <c r="F22" t="s">
        <v>1558</v>
      </c>
      <c r="G22" t="s">
        <v>1603</v>
      </c>
      <c r="H22" t="s">
        <v>1627</v>
      </c>
      <c r="I22" t="s">
        <v>1628</v>
      </c>
      <c r="J22" t="s">
        <v>1645</v>
      </c>
      <c r="K22" t="s">
        <v>1656</v>
      </c>
      <c r="M22" t="s">
        <v>1682</v>
      </c>
      <c r="N22" t="s">
        <v>1699</v>
      </c>
    </row>
    <row r="23" spans="1:14" x14ac:dyDescent="0.2">
      <c r="A23" t="s">
        <v>35</v>
      </c>
      <c r="B23" t="s">
        <v>635</v>
      </c>
      <c r="C23" t="s">
        <v>664</v>
      </c>
      <c r="D23" t="s">
        <v>747</v>
      </c>
      <c r="E23" t="s">
        <v>965</v>
      </c>
      <c r="F23" t="s">
        <v>1562</v>
      </c>
      <c r="G23" t="s">
        <v>1606</v>
      </c>
      <c r="H23" t="s">
        <v>1627</v>
      </c>
      <c r="I23" t="s">
        <v>1631</v>
      </c>
      <c r="J23" t="s">
        <v>1645</v>
      </c>
      <c r="K23" t="s">
        <v>1659</v>
      </c>
      <c r="M23" t="s">
        <v>1685</v>
      </c>
      <c r="N23" t="s">
        <v>1700</v>
      </c>
    </row>
    <row r="24" spans="1:14" x14ac:dyDescent="0.2">
      <c r="A24" t="s">
        <v>36</v>
      </c>
      <c r="B24" t="s">
        <v>635</v>
      </c>
      <c r="C24" t="s">
        <v>664</v>
      </c>
      <c r="D24" t="s">
        <v>747</v>
      </c>
      <c r="E24" t="s">
        <v>966</v>
      </c>
      <c r="F24" t="s">
        <v>1563</v>
      </c>
      <c r="G24" t="s">
        <v>1607</v>
      </c>
      <c r="H24" t="s">
        <v>1626</v>
      </c>
      <c r="I24" t="s">
        <v>1631</v>
      </c>
      <c r="J24" t="s">
        <v>1645</v>
      </c>
      <c r="K24" t="s">
        <v>1660</v>
      </c>
      <c r="M24" t="s">
        <v>1685</v>
      </c>
      <c r="N24" t="s">
        <v>1700</v>
      </c>
    </row>
    <row r="25" spans="1:14" x14ac:dyDescent="0.2">
      <c r="A25" t="s">
        <v>37</v>
      </c>
      <c r="B25" t="s">
        <v>635</v>
      </c>
      <c r="C25" t="s">
        <v>664</v>
      </c>
      <c r="D25" t="s">
        <v>747</v>
      </c>
      <c r="E25" t="s">
        <v>967</v>
      </c>
      <c r="F25" t="s">
        <v>1564</v>
      </c>
      <c r="G25" t="s">
        <v>1607</v>
      </c>
      <c r="H25" t="s">
        <v>1626</v>
      </c>
      <c r="I25" t="s">
        <v>1631</v>
      </c>
      <c r="J25" t="s">
        <v>1645</v>
      </c>
      <c r="K25" t="s">
        <v>1661</v>
      </c>
      <c r="M25" t="s">
        <v>1685</v>
      </c>
      <c r="N25" t="s">
        <v>1700</v>
      </c>
    </row>
    <row r="26" spans="1:14" x14ac:dyDescent="0.2">
      <c r="A26" t="s">
        <v>38</v>
      </c>
      <c r="B26" t="s">
        <v>635</v>
      </c>
      <c r="C26" t="s">
        <v>661</v>
      </c>
      <c r="D26" t="s">
        <v>748</v>
      </c>
      <c r="E26" t="s">
        <v>968</v>
      </c>
      <c r="F26" t="s">
        <v>1556</v>
      </c>
      <c r="G26" t="s">
        <v>1601</v>
      </c>
      <c r="H26" t="s">
        <v>1626</v>
      </c>
      <c r="I26" t="s">
        <v>1628</v>
      </c>
      <c r="J26" t="s">
        <v>1645</v>
      </c>
      <c r="K26" t="s">
        <v>1654</v>
      </c>
      <c r="M26" t="s">
        <v>1682</v>
      </c>
      <c r="N26" t="s">
        <v>1697</v>
      </c>
    </row>
    <row r="27" spans="1:14" x14ac:dyDescent="0.2">
      <c r="A27" t="s">
        <v>39</v>
      </c>
      <c r="B27" t="s">
        <v>635</v>
      </c>
      <c r="C27" t="s">
        <v>661</v>
      </c>
      <c r="D27" t="s">
        <v>748</v>
      </c>
      <c r="E27" t="s">
        <v>969</v>
      </c>
      <c r="F27" t="s">
        <v>1557</v>
      </c>
      <c r="G27" t="s">
        <v>1602</v>
      </c>
      <c r="H27" t="s">
        <v>1626</v>
      </c>
      <c r="I27" t="s">
        <v>1628</v>
      </c>
      <c r="J27" t="s">
        <v>1645</v>
      </c>
      <c r="K27" t="s">
        <v>1655</v>
      </c>
      <c r="M27" t="s">
        <v>1682</v>
      </c>
      <c r="N27" t="s">
        <v>1698</v>
      </c>
    </row>
    <row r="28" spans="1:14" x14ac:dyDescent="0.2">
      <c r="A28" t="s">
        <v>40</v>
      </c>
      <c r="B28" t="s">
        <v>635</v>
      </c>
      <c r="C28" t="s">
        <v>661</v>
      </c>
      <c r="D28" t="s">
        <v>748</v>
      </c>
      <c r="E28" t="s">
        <v>970</v>
      </c>
      <c r="F28" t="s">
        <v>1558</v>
      </c>
      <c r="G28" t="s">
        <v>1603</v>
      </c>
      <c r="H28" t="s">
        <v>1627</v>
      </c>
      <c r="I28" t="s">
        <v>1628</v>
      </c>
      <c r="J28" t="s">
        <v>1645</v>
      </c>
      <c r="K28" t="s">
        <v>1656</v>
      </c>
      <c r="M28" t="s">
        <v>1682</v>
      </c>
      <c r="N28" t="s">
        <v>1699</v>
      </c>
    </row>
    <row r="29" spans="1:14" x14ac:dyDescent="0.2">
      <c r="A29" t="s">
        <v>41</v>
      </c>
      <c r="B29" t="s">
        <v>636</v>
      </c>
      <c r="C29" t="s">
        <v>665</v>
      </c>
      <c r="D29" t="s">
        <v>749</v>
      </c>
      <c r="E29" t="s">
        <v>971</v>
      </c>
      <c r="F29" t="s">
        <v>1568</v>
      </c>
      <c r="G29" t="s">
        <v>1609</v>
      </c>
      <c r="H29" t="s">
        <v>1627</v>
      </c>
      <c r="I29" t="s">
        <v>1633</v>
      </c>
      <c r="J29" t="s">
        <v>1647</v>
      </c>
      <c r="K29" t="s">
        <v>1665</v>
      </c>
      <c r="M29" t="s">
        <v>1687</v>
      </c>
      <c r="N29" t="s">
        <v>1701</v>
      </c>
    </row>
    <row r="30" spans="1:14" x14ac:dyDescent="0.2">
      <c r="A30" t="s">
        <v>42</v>
      </c>
      <c r="B30" t="s">
        <v>636</v>
      </c>
      <c r="C30" t="s">
        <v>665</v>
      </c>
      <c r="D30" t="s">
        <v>749</v>
      </c>
      <c r="E30" t="s">
        <v>972</v>
      </c>
      <c r="F30" t="s">
        <v>1569</v>
      </c>
      <c r="G30" t="s">
        <v>1602</v>
      </c>
      <c r="H30" t="s">
        <v>1626</v>
      </c>
      <c r="I30" t="s">
        <v>1633</v>
      </c>
      <c r="J30" t="s">
        <v>1647</v>
      </c>
      <c r="K30" t="s">
        <v>1666</v>
      </c>
      <c r="M30" t="s">
        <v>1687</v>
      </c>
      <c r="N30" t="s">
        <v>1698</v>
      </c>
    </row>
    <row r="31" spans="1:14" x14ac:dyDescent="0.2">
      <c r="A31" t="s">
        <v>43</v>
      </c>
      <c r="B31" t="s">
        <v>636</v>
      </c>
      <c r="C31" t="s">
        <v>665</v>
      </c>
      <c r="D31" t="s">
        <v>749</v>
      </c>
      <c r="E31" t="s">
        <v>973</v>
      </c>
      <c r="F31" t="s">
        <v>1570</v>
      </c>
      <c r="G31" t="s">
        <v>1602</v>
      </c>
      <c r="H31" t="s">
        <v>1627</v>
      </c>
      <c r="I31" t="s">
        <v>1633</v>
      </c>
      <c r="J31" t="s">
        <v>1647</v>
      </c>
      <c r="K31" t="s">
        <v>1667</v>
      </c>
      <c r="M31" t="s">
        <v>1687</v>
      </c>
      <c r="N31" t="s">
        <v>1702</v>
      </c>
    </row>
    <row r="32" spans="1:14" x14ac:dyDescent="0.2">
      <c r="A32" t="s">
        <v>44</v>
      </c>
      <c r="B32" t="s">
        <v>636</v>
      </c>
      <c r="C32" t="s">
        <v>665</v>
      </c>
      <c r="D32" t="s">
        <v>750</v>
      </c>
      <c r="E32" t="s">
        <v>974</v>
      </c>
      <c r="F32" t="s">
        <v>1571</v>
      </c>
      <c r="G32" t="s">
        <v>1610</v>
      </c>
      <c r="H32" t="s">
        <v>1627</v>
      </c>
      <c r="I32" t="s">
        <v>1634</v>
      </c>
      <c r="J32" t="s">
        <v>1647</v>
      </c>
      <c r="K32" t="s">
        <v>1665</v>
      </c>
      <c r="M32" t="s">
        <v>1688</v>
      </c>
      <c r="N32" t="s">
        <v>1700</v>
      </c>
    </row>
    <row r="33" spans="1:14" x14ac:dyDescent="0.2">
      <c r="A33" t="s">
        <v>45</v>
      </c>
      <c r="B33" t="s">
        <v>636</v>
      </c>
      <c r="C33" t="s">
        <v>665</v>
      </c>
      <c r="D33" t="s">
        <v>750</v>
      </c>
      <c r="E33" t="s">
        <v>975</v>
      </c>
      <c r="F33" t="s">
        <v>1572</v>
      </c>
      <c r="G33" t="s">
        <v>1602</v>
      </c>
      <c r="H33" t="s">
        <v>1626</v>
      </c>
      <c r="I33" t="s">
        <v>1634</v>
      </c>
      <c r="J33" t="s">
        <v>1647</v>
      </c>
      <c r="K33" t="s">
        <v>1666</v>
      </c>
      <c r="M33" t="s">
        <v>1688</v>
      </c>
      <c r="N33" t="s">
        <v>1703</v>
      </c>
    </row>
    <row r="34" spans="1:14" x14ac:dyDescent="0.2">
      <c r="A34" t="s">
        <v>46</v>
      </c>
      <c r="B34" t="s">
        <v>636</v>
      </c>
      <c r="C34" t="s">
        <v>665</v>
      </c>
      <c r="D34" t="s">
        <v>750</v>
      </c>
      <c r="E34" t="s">
        <v>976</v>
      </c>
      <c r="F34" t="s">
        <v>1573</v>
      </c>
      <c r="G34" t="s">
        <v>1610</v>
      </c>
      <c r="H34" t="s">
        <v>1627</v>
      </c>
      <c r="I34" t="s">
        <v>1634</v>
      </c>
      <c r="J34" t="s">
        <v>1647</v>
      </c>
      <c r="K34" t="s">
        <v>1665</v>
      </c>
      <c r="M34" t="s">
        <v>1688</v>
      </c>
      <c r="N34" t="s">
        <v>1704</v>
      </c>
    </row>
    <row r="35" spans="1:14" x14ac:dyDescent="0.2">
      <c r="A35" t="s">
        <v>47</v>
      </c>
      <c r="B35" t="s">
        <v>636</v>
      </c>
      <c r="C35" t="s">
        <v>665</v>
      </c>
      <c r="D35" t="s">
        <v>751</v>
      </c>
      <c r="E35" t="s">
        <v>977</v>
      </c>
      <c r="F35" t="s">
        <v>1568</v>
      </c>
      <c r="G35" t="s">
        <v>1609</v>
      </c>
      <c r="H35" t="s">
        <v>1627</v>
      </c>
      <c r="I35" t="s">
        <v>1633</v>
      </c>
      <c r="J35" t="s">
        <v>1647</v>
      </c>
      <c r="K35" t="s">
        <v>1665</v>
      </c>
      <c r="M35" t="s">
        <v>1687</v>
      </c>
      <c r="N35" t="s">
        <v>1701</v>
      </c>
    </row>
    <row r="36" spans="1:14" x14ac:dyDescent="0.2">
      <c r="A36" t="s">
        <v>48</v>
      </c>
      <c r="B36" t="s">
        <v>636</v>
      </c>
      <c r="C36" t="s">
        <v>665</v>
      </c>
      <c r="D36" t="s">
        <v>751</v>
      </c>
      <c r="E36" t="s">
        <v>978</v>
      </c>
      <c r="F36" t="s">
        <v>1569</v>
      </c>
      <c r="G36" t="s">
        <v>1602</v>
      </c>
      <c r="H36" t="s">
        <v>1626</v>
      </c>
      <c r="I36" t="s">
        <v>1633</v>
      </c>
      <c r="J36" t="s">
        <v>1647</v>
      </c>
      <c r="K36" t="s">
        <v>1666</v>
      </c>
      <c r="M36" t="s">
        <v>1687</v>
      </c>
      <c r="N36" t="s">
        <v>1701</v>
      </c>
    </row>
    <row r="37" spans="1:14" x14ac:dyDescent="0.2">
      <c r="A37" t="s">
        <v>49</v>
      </c>
      <c r="B37" t="s">
        <v>636</v>
      </c>
      <c r="C37" t="s">
        <v>665</v>
      </c>
      <c r="D37" t="s">
        <v>751</v>
      </c>
      <c r="E37" t="s">
        <v>979</v>
      </c>
      <c r="F37" t="s">
        <v>1570</v>
      </c>
      <c r="G37" t="s">
        <v>1602</v>
      </c>
      <c r="H37" t="s">
        <v>1627</v>
      </c>
      <c r="I37" t="s">
        <v>1633</v>
      </c>
      <c r="J37" t="s">
        <v>1647</v>
      </c>
      <c r="K37" t="s">
        <v>1667</v>
      </c>
      <c r="M37" t="s">
        <v>1687</v>
      </c>
      <c r="N37" t="s">
        <v>1701</v>
      </c>
    </row>
    <row r="38" spans="1:14" x14ac:dyDescent="0.2">
      <c r="A38" t="s">
        <v>50</v>
      </c>
      <c r="B38" t="s">
        <v>636</v>
      </c>
      <c r="C38" t="s">
        <v>666</v>
      </c>
      <c r="D38" t="s">
        <v>752</v>
      </c>
      <c r="E38" t="s">
        <v>980</v>
      </c>
      <c r="F38" t="s">
        <v>1559</v>
      </c>
      <c r="G38" t="s">
        <v>1602</v>
      </c>
      <c r="H38" t="s">
        <v>1626</v>
      </c>
      <c r="I38" t="s">
        <v>1629</v>
      </c>
      <c r="J38" t="s">
        <v>1647</v>
      </c>
      <c r="K38" t="s">
        <v>1655</v>
      </c>
      <c r="M38" t="s">
        <v>1629</v>
      </c>
      <c r="N38" t="s">
        <v>1698</v>
      </c>
    </row>
    <row r="39" spans="1:14" x14ac:dyDescent="0.2">
      <c r="A39" t="s">
        <v>51</v>
      </c>
      <c r="B39" t="s">
        <v>636</v>
      </c>
      <c r="C39" t="s">
        <v>666</v>
      </c>
      <c r="D39" t="s">
        <v>752</v>
      </c>
      <c r="E39" t="s">
        <v>981</v>
      </c>
      <c r="F39" t="s">
        <v>1560</v>
      </c>
      <c r="G39" t="s">
        <v>1604</v>
      </c>
      <c r="H39" t="s">
        <v>1626</v>
      </c>
      <c r="I39" t="s">
        <v>1629</v>
      </c>
      <c r="J39" t="s">
        <v>1647</v>
      </c>
      <c r="K39" t="s">
        <v>1657</v>
      </c>
      <c r="M39" t="s">
        <v>1683</v>
      </c>
      <c r="N39" t="s">
        <v>1698</v>
      </c>
    </row>
    <row r="40" spans="1:14" x14ac:dyDescent="0.2">
      <c r="A40" t="s">
        <v>52</v>
      </c>
      <c r="B40" t="s">
        <v>636</v>
      </c>
      <c r="C40" t="s">
        <v>666</v>
      </c>
      <c r="D40" t="s">
        <v>752</v>
      </c>
      <c r="E40" t="s">
        <v>982</v>
      </c>
      <c r="F40" t="s">
        <v>1561</v>
      </c>
      <c r="G40" t="s">
        <v>1605</v>
      </c>
      <c r="H40" t="s">
        <v>1626</v>
      </c>
      <c r="I40" t="s">
        <v>1630</v>
      </c>
      <c r="J40" t="s">
        <v>1647</v>
      </c>
      <c r="K40" t="s">
        <v>1658</v>
      </c>
      <c r="M40" t="s">
        <v>1684</v>
      </c>
      <c r="N40" t="s">
        <v>1698</v>
      </c>
    </row>
    <row r="41" spans="1:14" x14ac:dyDescent="0.2">
      <c r="A41" t="s">
        <v>53</v>
      </c>
      <c r="B41" t="s">
        <v>636</v>
      </c>
      <c r="C41" t="s">
        <v>665</v>
      </c>
      <c r="D41" t="s">
        <v>753</v>
      </c>
      <c r="E41" t="s">
        <v>983</v>
      </c>
      <c r="F41" t="s">
        <v>1574</v>
      </c>
      <c r="G41" t="s">
        <v>1611</v>
      </c>
      <c r="H41" t="s">
        <v>1627</v>
      </c>
      <c r="I41" t="s">
        <v>1635</v>
      </c>
      <c r="J41" t="s">
        <v>1647</v>
      </c>
      <c r="K41" t="s">
        <v>1668</v>
      </c>
      <c r="M41" t="s">
        <v>1689</v>
      </c>
      <c r="N41" t="s">
        <v>1705</v>
      </c>
    </row>
    <row r="42" spans="1:14" x14ac:dyDescent="0.2">
      <c r="A42" t="s">
        <v>54</v>
      </c>
      <c r="B42" t="s">
        <v>636</v>
      </c>
      <c r="C42" t="s">
        <v>665</v>
      </c>
      <c r="D42" t="s">
        <v>753</v>
      </c>
      <c r="E42" t="s">
        <v>984</v>
      </c>
      <c r="F42" t="s">
        <v>1575</v>
      </c>
      <c r="G42" t="s">
        <v>1612</v>
      </c>
      <c r="H42" t="s">
        <v>1626</v>
      </c>
      <c r="I42" t="s">
        <v>1636</v>
      </c>
      <c r="J42" t="s">
        <v>1647</v>
      </c>
      <c r="K42" t="s">
        <v>1669</v>
      </c>
      <c r="M42" t="s">
        <v>1689</v>
      </c>
      <c r="N42" t="s">
        <v>1705</v>
      </c>
    </row>
    <row r="43" spans="1:14" x14ac:dyDescent="0.2">
      <c r="A43" t="s">
        <v>55</v>
      </c>
      <c r="B43" t="s">
        <v>636</v>
      </c>
      <c r="C43" t="s">
        <v>665</v>
      </c>
      <c r="D43" t="s">
        <v>753</v>
      </c>
      <c r="E43" t="s">
        <v>985</v>
      </c>
      <c r="F43" t="s">
        <v>1576</v>
      </c>
      <c r="G43" t="s">
        <v>1602</v>
      </c>
      <c r="H43" t="s">
        <v>1626</v>
      </c>
      <c r="I43" t="s">
        <v>1637</v>
      </c>
      <c r="J43" t="s">
        <v>1647</v>
      </c>
      <c r="K43" t="s">
        <v>1670</v>
      </c>
      <c r="M43" t="s">
        <v>1688</v>
      </c>
      <c r="N43" t="s">
        <v>1705</v>
      </c>
    </row>
    <row r="44" spans="1:14" x14ac:dyDescent="0.2">
      <c r="A44" t="s">
        <v>56</v>
      </c>
      <c r="B44" t="s">
        <v>636</v>
      </c>
      <c r="C44" t="s">
        <v>665</v>
      </c>
      <c r="D44" t="s">
        <v>754</v>
      </c>
      <c r="E44" t="s">
        <v>986</v>
      </c>
      <c r="F44" t="s">
        <v>1577</v>
      </c>
      <c r="G44" t="s">
        <v>1613</v>
      </c>
      <c r="H44" t="s">
        <v>1626</v>
      </c>
      <c r="I44" t="s">
        <v>1638</v>
      </c>
      <c r="J44" t="s">
        <v>1647</v>
      </c>
      <c r="K44" t="s">
        <v>1671</v>
      </c>
      <c r="M44" t="s">
        <v>1690</v>
      </c>
      <c r="N44" t="s">
        <v>1700</v>
      </c>
    </row>
    <row r="45" spans="1:14" x14ac:dyDescent="0.2">
      <c r="A45" t="s">
        <v>57</v>
      </c>
      <c r="B45" t="s">
        <v>636</v>
      </c>
      <c r="C45" t="s">
        <v>665</v>
      </c>
      <c r="D45" t="s">
        <v>754</v>
      </c>
      <c r="E45" t="s">
        <v>987</v>
      </c>
      <c r="F45" t="s">
        <v>1578</v>
      </c>
      <c r="G45" t="s">
        <v>1614</v>
      </c>
      <c r="H45" t="s">
        <v>1627</v>
      </c>
      <c r="I45" t="s">
        <v>1638</v>
      </c>
      <c r="J45" t="s">
        <v>1647</v>
      </c>
      <c r="K45" t="s">
        <v>1656</v>
      </c>
      <c r="M45" t="s">
        <v>1690</v>
      </c>
      <c r="N45" t="s">
        <v>1700</v>
      </c>
    </row>
    <row r="46" spans="1:14" x14ac:dyDescent="0.2">
      <c r="A46" t="s">
        <v>58</v>
      </c>
      <c r="B46" t="s">
        <v>636</v>
      </c>
      <c r="C46" t="s">
        <v>665</v>
      </c>
      <c r="D46" t="s">
        <v>754</v>
      </c>
      <c r="E46" t="s">
        <v>988</v>
      </c>
      <c r="F46" t="s">
        <v>1579</v>
      </c>
      <c r="G46" t="s">
        <v>1602</v>
      </c>
      <c r="H46" t="s">
        <v>1626</v>
      </c>
      <c r="I46" t="s">
        <v>1638</v>
      </c>
      <c r="J46" t="s">
        <v>1647</v>
      </c>
      <c r="K46" t="s">
        <v>1657</v>
      </c>
      <c r="M46" t="s">
        <v>1690</v>
      </c>
      <c r="N46" t="s">
        <v>1698</v>
      </c>
    </row>
    <row r="47" spans="1:14" x14ac:dyDescent="0.2">
      <c r="A47" t="s">
        <v>59</v>
      </c>
      <c r="B47" t="s">
        <v>636</v>
      </c>
      <c r="C47" t="s">
        <v>666</v>
      </c>
      <c r="D47" t="s">
        <v>755</v>
      </c>
      <c r="E47" t="s">
        <v>989</v>
      </c>
      <c r="F47" t="s">
        <v>1556</v>
      </c>
      <c r="G47" t="s">
        <v>1601</v>
      </c>
      <c r="H47" t="s">
        <v>1626</v>
      </c>
      <c r="I47" t="s">
        <v>1628</v>
      </c>
      <c r="J47" t="s">
        <v>1647</v>
      </c>
      <c r="K47" t="s">
        <v>1654</v>
      </c>
      <c r="M47" t="s">
        <v>1682</v>
      </c>
      <c r="N47" t="s">
        <v>1697</v>
      </c>
    </row>
    <row r="48" spans="1:14" x14ac:dyDescent="0.2">
      <c r="A48" t="s">
        <v>60</v>
      </c>
      <c r="B48" t="s">
        <v>636</v>
      </c>
      <c r="C48" t="s">
        <v>666</v>
      </c>
      <c r="D48" t="s">
        <v>755</v>
      </c>
      <c r="E48" t="s">
        <v>990</v>
      </c>
      <c r="F48" t="s">
        <v>1557</v>
      </c>
      <c r="G48" t="s">
        <v>1602</v>
      </c>
      <c r="H48" t="s">
        <v>1626</v>
      </c>
      <c r="I48" t="s">
        <v>1628</v>
      </c>
      <c r="J48" t="s">
        <v>1647</v>
      </c>
      <c r="K48" t="s">
        <v>1655</v>
      </c>
      <c r="M48" t="s">
        <v>1682</v>
      </c>
      <c r="N48" t="s">
        <v>1698</v>
      </c>
    </row>
    <row r="49" spans="1:14" x14ac:dyDescent="0.2">
      <c r="A49" t="s">
        <v>61</v>
      </c>
      <c r="B49" t="s">
        <v>636</v>
      </c>
      <c r="C49" t="s">
        <v>666</v>
      </c>
      <c r="D49" t="s">
        <v>755</v>
      </c>
      <c r="E49" t="s">
        <v>991</v>
      </c>
      <c r="F49" t="s">
        <v>1558</v>
      </c>
      <c r="G49" t="s">
        <v>1603</v>
      </c>
      <c r="H49" t="s">
        <v>1627</v>
      </c>
      <c r="I49" t="s">
        <v>1628</v>
      </c>
      <c r="J49" t="s">
        <v>1647</v>
      </c>
      <c r="K49" t="s">
        <v>1656</v>
      </c>
      <c r="M49" t="s">
        <v>1682</v>
      </c>
      <c r="N49" t="s">
        <v>1699</v>
      </c>
    </row>
    <row r="50" spans="1:14" x14ac:dyDescent="0.2">
      <c r="A50" t="s">
        <v>62</v>
      </c>
      <c r="B50" t="s">
        <v>636</v>
      </c>
      <c r="C50" t="s">
        <v>667</v>
      </c>
      <c r="D50" t="s">
        <v>756</v>
      </c>
      <c r="E50" t="s">
        <v>992</v>
      </c>
      <c r="F50" t="s">
        <v>1562</v>
      </c>
      <c r="G50" t="s">
        <v>1606</v>
      </c>
      <c r="H50" t="s">
        <v>1627</v>
      </c>
      <c r="I50" t="s">
        <v>1631</v>
      </c>
      <c r="J50" t="s">
        <v>1647</v>
      </c>
      <c r="K50" t="s">
        <v>1659</v>
      </c>
      <c r="M50" t="s">
        <v>1685</v>
      </c>
      <c r="N50" t="s">
        <v>1700</v>
      </c>
    </row>
    <row r="51" spans="1:14" x14ac:dyDescent="0.2">
      <c r="A51" t="s">
        <v>63</v>
      </c>
      <c r="B51" t="s">
        <v>636</v>
      </c>
      <c r="C51" t="s">
        <v>667</v>
      </c>
      <c r="D51" t="s">
        <v>756</v>
      </c>
      <c r="E51" t="s">
        <v>993</v>
      </c>
      <c r="F51" t="s">
        <v>1563</v>
      </c>
      <c r="G51" t="s">
        <v>1607</v>
      </c>
      <c r="H51" t="s">
        <v>1626</v>
      </c>
      <c r="I51" t="s">
        <v>1631</v>
      </c>
      <c r="J51" t="s">
        <v>1647</v>
      </c>
      <c r="K51" t="s">
        <v>1660</v>
      </c>
      <c r="M51" t="s">
        <v>1685</v>
      </c>
      <c r="N51" t="s">
        <v>1700</v>
      </c>
    </row>
    <row r="52" spans="1:14" x14ac:dyDescent="0.2">
      <c r="A52" t="s">
        <v>64</v>
      </c>
      <c r="B52" t="s">
        <v>636</v>
      </c>
      <c r="C52" t="s">
        <v>667</v>
      </c>
      <c r="D52" t="s">
        <v>756</v>
      </c>
      <c r="E52" t="s">
        <v>994</v>
      </c>
      <c r="F52" t="s">
        <v>1564</v>
      </c>
      <c r="G52" t="s">
        <v>1607</v>
      </c>
      <c r="H52" t="s">
        <v>1626</v>
      </c>
      <c r="I52" t="s">
        <v>1631</v>
      </c>
      <c r="J52" t="s">
        <v>1647</v>
      </c>
      <c r="K52" t="s">
        <v>1661</v>
      </c>
      <c r="M52" t="s">
        <v>1685</v>
      </c>
      <c r="N52" t="s">
        <v>1700</v>
      </c>
    </row>
    <row r="53" spans="1:14" x14ac:dyDescent="0.2">
      <c r="A53" t="s">
        <v>65</v>
      </c>
      <c r="B53" t="s">
        <v>636</v>
      </c>
      <c r="C53" t="s">
        <v>667</v>
      </c>
      <c r="D53" t="s">
        <v>757</v>
      </c>
      <c r="E53" t="s">
        <v>995</v>
      </c>
      <c r="F53" t="s">
        <v>1571</v>
      </c>
      <c r="G53" t="s">
        <v>1610</v>
      </c>
      <c r="H53" t="s">
        <v>1627</v>
      </c>
      <c r="I53" t="s">
        <v>1634</v>
      </c>
      <c r="J53" t="s">
        <v>1647</v>
      </c>
      <c r="K53" t="s">
        <v>1665</v>
      </c>
      <c r="M53" t="s">
        <v>1688</v>
      </c>
      <c r="N53" t="s">
        <v>1700</v>
      </c>
    </row>
    <row r="54" spans="1:14" x14ac:dyDescent="0.2">
      <c r="A54" t="s">
        <v>66</v>
      </c>
      <c r="B54" t="s">
        <v>636</v>
      </c>
      <c r="C54" t="s">
        <v>667</v>
      </c>
      <c r="D54" t="s">
        <v>757</v>
      </c>
      <c r="E54" t="s">
        <v>996</v>
      </c>
      <c r="F54" t="s">
        <v>1572</v>
      </c>
      <c r="G54" t="s">
        <v>1602</v>
      </c>
      <c r="H54" t="s">
        <v>1626</v>
      </c>
      <c r="I54" t="s">
        <v>1634</v>
      </c>
      <c r="J54" t="s">
        <v>1647</v>
      </c>
      <c r="K54" t="s">
        <v>1666</v>
      </c>
      <c r="M54" t="s">
        <v>1688</v>
      </c>
      <c r="N54" t="s">
        <v>1703</v>
      </c>
    </row>
    <row r="55" spans="1:14" x14ac:dyDescent="0.2">
      <c r="A55" t="s">
        <v>67</v>
      </c>
      <c r="B55" t="s">
        <v>636</v>
      </c>
      <c r="C55" t="s">
        <v>667</v>
      </c>
      <c r="D55" t="s">
        <v>757</v>
      </c>
      <c r="E55" t="s">
        <v>997</v>
      </c>
      <c r="F55" t="s">
        <v>1573</v>
      </c>
      <c r="G55" t="s">
        <v>1610</v>
      </c>
      <c r="H55" t="s">
        <v>1627</v>
      </c>
      <c r="I55" t="s">
        <v>1634</v>
      </c>
      <c r="J55" t="s">
        <v>1647</v>
      </c>
      <c r="K55" t="s">
        <v>1665</v>
      </c>
      <c r="M55" t="s">
        <v>1688</v>
      </c>
      <c r="N55" t="s">
        <v>1704</v>
      </c>
    </row>
    <row r="56" spans="1:14" x14ac:dyDescent="0.2">
      <c r="A56" t="s">
        <v>68</v>
      </c>
      <c r="B56" t="s">
        <v>637</v>
      </c>
      <c r="C56" t="s">
        <v>668</v>
      </c>
      <c r="D56" t="s">
        <v>758</v>
      </c>
      <c r="E56" t="s">
        <v>998</v>
      </c>
      <c r="F56" t="s">
        <v>1562</v>
      </c>
      <c r="G56" t="s">
        <v>1606</v>
      </c>
      <c r="H56" t="s">
        <v>1627</v>
      </c>
      <c r="I56" t="s">
        <v>1631</v>
      </c>
      <c r="J56" t="s">
        <v>1646</v>
      </c>
      <c r="K56" t="s">
        <v>1659</v>
      </c>
      <c r="M56" t="s">
        <v>1684</v>
      </c>
      <c r="N56" t="s">
        <v>1700</v>
      </c>
    </row>
    <row r="57" spans="1:14" x14ac:dyDescent="0.2">
      <c r="A57" t="s">
        <v>69</v>
      </c>
      <c r="B57" t="s">
        <v>637</v>
      </c>
      <c r="C57" t="s">
        <v>668</v>
      </c>
      <c r="D57" t="s">
        <v>758</v>
      </c>
      <c r="E57" t="s">
        <v>999</v>
      </c>
      <c r="F57" t="s">
        <v>1563</v>
      </c>
      <c r="G57" t="s">
        <v>1607</v>
      </c>
      <c r="H57" t="s">
        <v>1626</v>
      </c>
      <c r="I57" t="s">
        <v>1631</v>
      </c>
      <c r="J57" t="s">
        <v>1646</v>
      </c>
      <c r="K57" t="s">
        <v>1660</v>
      </c>
      <c r="M57" t="s">
        <v>1684</v>
      </c>
      <c r="N57" t="s">
        <v>1700</v>
      </c>
    </row>
    <row r="58" spans="1:14" x14ac:dyDescent="0.2">
      <c r="A58" t="s">
        <v>70</v>
      </c>
      <c r="B58" t="s">
        <v>637</v>
      </c>
      <c r="C58" t="s">
        <v>668</v>
      </c>
      <c r="D58" t="s">
        <v>758</v>
      </c>
      <c r="E58" t="s">
        <v>1000</v>
      </c>
      <c r="F58" t="s">
        <v>1564</v>
      </c>
      <c r="G58" t="s">
        <v>1607</v>
      </c>
      <c r="H58" t="s">
        <v>1626</v>
      </c>
      <c r="I58" t="s">
        <v>1631</v>
      </c>
      <c r="J58" t="s">
        <v>1646</v>
      </c>
      <c r="K58" t="s">
        <v>1661</v>
      </c>
      <c r="M58" t="s">
        <v>1684</v>
      </c>
      <c r="N58" t="s">
        <v>1700</v>
      </c>
    </row>
    <row r="59" spans="1:14" x14ac:dyDescent="0.2">
      <c r="A59" t="s">
        <v>71</v>
      </c>
      <c r="B59" t="s">
        <v>637</v>
      </c>
      <c r="C59" t="s">
        <v>669</v>
      </c>
      <c r="D59" t="s">
        <v>759</v>
      </c>
      <c r="E59" t="s">
        <v>1001</v>
      </c>
      <c r="F59" t="s">
        <v>1556</v>
      </c>
      <c r="G59" t="s">
        <v>1601</v>
      </c>
      <c r="H59" t="s">
        <v>1626</v>
      </c>
      <c r="I59" t="s">
        <v>1628</v>
      </c>
      <c r="J59" t="s">
        <v>1646</v>
      </c>
      <c r="K59" t="s">
        <v>1654</v>
      </c>
      <c r="M59" t="s">
        <v>1682</v>
      </c>
      <c r="N59" t="s">
        <v>1697</v>
      </c>
    </row>
    <row r="60" spans="1:14" x14ac:dyDescent="0.2">
      <c r="A60" t="s">
        <v>72</v>
      </c>
      <c r="B60" t="s">
        <v>637</v>
      </c>
      <c r="C60" t="s">
        <v>669</v>
      </c>
      <c r="D60" t="s">
        <v>759</v>
      </c>
      <c r="E60" t="s">
        <v>1002</v>
      </c>
      <c r="F60" t="s">
        <v>1557</v>
      </c>
      <c r="G60" t="s">
        <v>1602</v>
      </c>
      <c r="H60" t="s">
        <v>1626</v>
      </c>
      <c r="I60" t="s">
        <v>1628</v>
      </c>
      <c r="J60" t="s">
        <v>1646</v>
      </c>
      <c r="K60" t="s">
        <v>1655</v>
      </c>
      <c r="M60" t="s">
        <v>1682</v>
      </c>
      <c r="N60" t="s">
        <v>1698</v>
      </c>
    </row>
    <row r="61" spans="1:14" x14ac:dyDescent="0.2">
      <c r="A61" t="s">
        <v>73</v>
      </c>
      <c r="B61" t="s">
        <v>637</v>
      </c>
      <c r="C61" t="s">
        <v>669</v>
      </c>
      <c r="D61" t="s">
        <v>759</v>
      </c>
      <c r="E61" t="s">
        <v>1003</v>
      </c>
      <c r="F61" t="s">
        <v>1558</v>
      </c>
      <c r="G61" t="s">
        <v>1603</v>
      </c>
      <c r="H61" t="s">
        <v>1627</v>
      </c>
      <c r="I61" t="s">
        <v>1628</v>
      </c>
      <c r="J61" t="s">
        <v>1646</v>
      </c>
      <c r="K61" t="s">
        <v>1656</v>
      </c>
      <c r="M61" t="s">
        <v>1682</v>
      </c>
      <c r="N61" t="s">
        <v>1699</v>
      </c>
    </row>
    <row r="62" spans="1:14" x14ac:dyDescent="0.2">
      <c r="A62" t="s">
        <v>74</v>
      </c>
      <c r="B62" t="s">
        <v>637</v>
      </c>
      <c r="C62" t="s">
        <v>668</v>
      </c>
      <c r="D62" t="s">
        <v>760</v>
      </c>
      <c r="E62" t="s">
        <v>1004</v>
      </c>
      <c r="F62" t="s">
        <v>1574</v>
      </c>
      <c r="G62" t="s">
        <v>1611</v>
      </c>
      <c r="H62" t="s">
        <v>1627</v>
      </c>
      <c r="I62" t="s">
        <v>1635</v>
      </c>
      <c r="J62" t="s">
        <v>1646</v>
      </c>
      <c r="K62" t="s">
        <v>1668</v>
      </c>
      <c r="M62" t="s">
        <v>1689</v>
      </c>
      <c r="N62" t="s">
        <v>1705</v>
      </c>
    </row>
    <row r="63" spans="1:14" x14ac:dyDescent="0.2">
      <c r="A63" t="s">
        <v>75</v>
      </c>
      <c r="B63" t="s">
        <v>637</v>
      </c>
      <c r="C63" t="s">
        <v>668</v>
      </c>
      <c r="D63" t="s">
        <v>760</v>
      </c>
      <c r="E63" t="s">
        <v>1005</v>
      </c>
      <c r="F63" t="s">
        <v>1575</v>
      </c>
      <c r="G63" t="s">
        <v>1612</v>
      </c>
      <c r="H63" t="s">
        <v>1626</v>
      </c>
      <c r="I63" t="s">
        <v>1636</v>
      </c>
      <c r="J63" t="s">
        <v>1646</v>
      </c>
      <c r="K63" t="s">
        <v>1669</v>
      </c>
      <c r="M63" t="s">
        <v>1689</v>
      </c>
      <c r="N63" t="s">
        <v>1706</v>
      </c>
    </row>
    <row r="64" spans="1:14" x14ac:dyDescent="0.2">
      <c r="A64" t="s">
        <v>76</v>
      </c>
      <c r="B64" t="s">
        <v>637</v>
      </c>
      <c r="C64" t="s">
        <v>668</v>
      </c>
      <c r="D64" t="s">
        <v>760</v>
      </c>
      <c r="E64" t="s">
        <v>1006</v>
      </c>
      <c r="F64" t="s">
        <v>1576</v>
      </c>
      <c r="G64" t="s">
        <v>1602</v>
      </c>
      <c r="H64" t="s">
        <v>1626</v>
      </c>
      <c r="I64" t="s">
        <v>1637</v>
      </c>
      <c r="J64" t="s">
        <v>1646</v>
      </c>
      <c r="K64" t="s">
        <v>1670</v>
      </c>
      <c r="M64" t="s">
        <v>1688</v>
      </c>
      <c r="N64" t="s">
        <v>1700</v>
      </c>
    </row>
    <row r="65" spans="1:14" x14ac:dyDescent="0.2">
      <c r="A65" t="s">
        <v>77</v>
      </c>
      <c r="B65" t="s">
        <v>637</v>
      </c>
      <c r="C65" t="s">
        <v>670</v>
      </c>
      <c r="D65" t="s">
        <v>761</v>
      </c>
      <c r="E65" t="s">
        <v>1007</v>
      </c>
      <c r="F65" t="s">
        <v>1580</v>
      </c>
      <c r="G65" t="s">
        <v>1615</v>
      </c>
      <c r="H65" t="s">
        <v>1627</v>
      </c>
      <c r="I65" t="s">
        <v>1639</v>
      </c>
      <c r="J65" t="s">
        <v>1645</v>
      </c>
      <c r="K65" t="s">
        <v>1656</v>
      </c>
      <c r="M65" t="s">
        <v>1691</v>
      </c>
      <c r="N65" t="s">
        <v>1707</v>
      </c>
    </row>
    <row r="66" spans="1:14" x14ac:dyDescent="0.2">
      <c r="A66" t="s">
        <v>78</v>
      </c>
      <c r="B66" t="s">
        <v>637</v>
      </c>
      <c r="C66" t="s">
        <v>670</v>
      </c>
      <c r="D66" t="s">
        <v>761</v>
      </c>
      <c r="E66" t="s">
        <v>1008</v>
      </c>
      <c r="F66" t="s">
        <v>1581</v>
      </c>
      <c r="G66" t="s">
        <v>1602</v>
      </c>
      <c r="H66" t="s">
        <v>1626</v>
      </c>
      <c r="I66" t="s">
        <v>1639</v>
      </c>
      <c r="J66" t="s">
        <v>1645</v>
      </c>
      <c r="K66" t="s">
        <v>1666</v>
      </c>
      <c r="M66" t="s">
        <v>1691</v>
      </c>
      <c r="N66" t="s">
        <v>1707</v>
      </c>
    </row>
    <row r="67" spans="1:14" x14ac:dyDescent="0.2">
      <c r="A67" t="s">
        <v>79</v>
      </c>
      <c r="B67" t="s">
        <v>637</v>
      </c>
      <c r="C67" t="s">
        <v>670</v>
      </c>
      <c r="D67" t="s">
        <v>761</v>
      </c>
      <c r="E67" t="s">
        <v>1009</v>
      </c>
      <c r="F67" t="s">
        <v>1582</v>
      </c>
      <c r="G67" t="s">
        <v>1607</v>
      </c>
      <c r="H67" t="s">
        <v>1626</v>
      </c>
      <c r="I67" t="s">
        <v>1639</v>
      </c>
      <c r="J67" t="s">
        <v>1645</v>
      </c>
      <c r="K67" t="s">
        <v>1660</v>
      </c>
      <c r="M67" t="s">
        <v>1691</v>
      </c>
      <c r="N67" t="s">
        <v>1707</v>
      </c>
    </row>
    <row r="68" spans="1:14" x14ac:dyDescent="0.2">
      <c r="A68" t="s">
        <v>80</v>
      </c>
      <c r="B68" t="s">
        <v>637</v>
      </c>
      <c r="C68" t="s">
        <v>668</v>
      </c>
      <c r="D68" t="s">
        <v>762</v>
      </c>
      <c r="E68" t="s">
        <v>1010</v>
      </c>
      <c r="F68" t="s">
        <v>1583</v>
      </c>
      <c r="G68" t="s">
        <v>1616</v>
      </c>
      <c r="H68" t="s">
        <v>1627</v>
      </c>
      <c r="I68" t="s">
        <v>1640</v>
      </c>
      <c r="J68" t="s">
        <v>1648</v>
      </c>
      <c r="K68" t="s">
        <v>1672</v>
      </c>
      <c r="M68" t="s">
        <v>1692</v>
      </c>
      <c r="N68" t="s">
        <v>1700</v>
      </c>
    </row>
    <row r="69" spans="1:14" x14ac:dyDescent="0.2">
      <c r="A69" t="s">
        <v>81</v>
      </c>
      <c r="B69" t="s">
        <v>637</v>
      </c>
      <c r="C69" t="s">
        <v>668</v>
      </c>
      <c r="D69" t="s">
        <v>762</v>
      </c>
      <c r="E69" t="s">
        <v>1011</v>
      </c>
      <c r="F69" t="s">
        <v>1584</v>
      </c>
      <c r="G69" t="s">
        <v>1617</v>
      </c>
      <c r="H69" t="s">
        <v>1627</v>
      </c>
      <c r="I69" t="s">
        <v>1641</v>
      </c>
      <c r="J69" t="s">
        <v>1648</v>
      </c>
      <c r="K69" t="s">
        <v>1665</v>
      </c>
      <c r="M69" t="s">
        <v>1684</v>
      </c>
      <c r="N69" t="s">
        <v>1708</v>
      </c>
    </row>
    <row r="70" spans="1:14" x14ac:dyDescent="0.2">
      <c r="A70" t="s">
        <v>82</v>
      </c>
      <c r="B70" t="s">
        <v>637</v>
      </c>
      <c r="C70" t="s">
        <v>668</v>
      </c>
      <c r="D70" t="s">
        <v>762</v>
      </c>
      <c r="E70" t="s">
        <v>1012</v>
      </c>
      <c r="F70" t="s">
        <v>1585</v>
      </c>
      <c r="G70" t="s">
        <v>1607</v>
      </c>
      <c r="H70" t="s">
        <v>1626</v>
      </c>
      <c r="I70" t="s">
        <v>1642</v>
      </c>
      <c r="J70" t="s">
        <v>1648</v>
      </c>
      <c r="K70" t="s">
        <v>1673</v>
      </c>
      <c r="M70" t="s">
        <v>1693</v>
      </c>
      <c r="N70" t="s">
        <v>1700</v>
      </c>
    </row>
    <row r="71" spans="1:14" x14ac:dyDescent="0.2">
      <c r="A71" t="s">
        <v>83</v>
      </c>
      <c r="B71" t="s">
        <v>637</v>
      </c>
      <c r="C71" t="s">
        <v>671</v>
      </c>
      <c r="D71" t="s">
        <v>763</v>
      </c>
      <c r="E71" t="s">
        <v>1013</v>
      </c>
      <c r="F71" t="s">
        <v>1565</v>
      </c>
      <c r="G71" t="s">
        <v>1607</v>
      </c>
      <c r="H71" t="s">
        <v>1626</v>
      </c>
      <c r="I71" t="s">
        <v>1632</v>
      </c>
      <c r="J71" t="s">
        <v>1645</v>
      </c>
      <c r="K71" t="s">
        <v>1662</v>
      </c>
      <c r="M71" t="s">
        <v>1686</v>
      </c>
      <c r="N71" t="s">
        <v>1700</v>
      </c>
    </row>
    <row r="72" spans="1:14" x14ac:dyDescent="0.2">
      <c r="A72" t="s">
        <v>84</v>
      </c>
      <c r="B72" t="s">
        <v>637</v>
      </c>
      <c r="C72" t="s">
        <v>671</v>
      </c>
      <c r="D72" t="s">
        <v>763</v>
      </c>
      <c r="E72" t="s">
        <v>1014</v>
      </c>
      <c r="F72" t="s">
        <v>1566</v>
      </c>
      <c r="G72" t="s">
        <v>1602</v>
      </c>
      <c r="H72" t="s">
        <v>1627</v>
      </c>
      <c r="I72" t="s">
        <v>1632</v>
      </c>
      <c r="J72" t="s">
        <v>1645</v>
      </c>
      <c r="K72" t="s">
        <v>1663</v>
      </c>
      <c r="M72" t="s">
        <v>1632</v>
      </c>
      <c r="N72" t="s">
        <v>1700</v>
      </c>
    </row>
    <row r="73" spans="1:14" x14ac:dyDescent="0.2">
      <c r="A73" t="s">
        <v>85</v>
      </c>
      <c r="B73" t="s">
        <v>637</v>
      </c>
      <c r="C73" t="s">
        <v>671</v>
      </c>
      <c r="D73" t="s">
        <v>763</v>
      </c>
      <c r="E73" t="s">
        <v>1015</v>
      </c>
      <c r="F73" t="s">
        <v>1567</v>
      </c>
      <c r="G73" t="s">
        <v>1608</v>
      </c>
      <c r="H73" t="s">
        <v>1626</v>
      </c>
      <c r="I73" t="s">
        <v>1632</v>
      </c>
      <c r="J73" t="s">
        <v>1645</v>
      </c>
      <c r="K73" t="s">
        <v>1664</v>
      </c>
      <c r="M73" t="s">
        <v>1686</v>
      </c>
      <c r="N73" t="s">
        <v>1700</v>
      </c>
    </row>
    <row r="74" spans="1:14" x14ac:dyDescent="0.2">
      <c r="A74" t="s">
        <v>86</v>
      </c>
      <c r="B74" t="s">
        <v>637</v>
      </c>
      <c r="C74" t="s">
        <v>671</v>
      </c>
      <c r="D74" t="s">
        <v>764</v>
      </c>
      <c r="E74" t="s">
        <v>1016</v>
      </c>
      <c r="F74" t="s">
        <v>1556</v>
      </c>
      <c r="G74" t="s">
        <v>1601</v>
      </c>
      <c r="H74" t="s">
        <v>1626</v>
      </c>
      <c r="I74" t="s">
        <v>1628</v>
      </c>
      <c r="J74" t="s">
        <v>1645</v>
      </c>
      <c r="K74" t="s">
        <v>1654</v>
      </c>
      <c r="M74" t="s">
        <v>1682</v>
      </c>
      <c r="N74" t="s">
        <v>1697</v>
      </c>
    </row>
    <row r="75" spans="1:14" x14ac:dyDescent="0.2">
      <c r="A75" t="s">
        <v>87</v>
      </c>
      <c r="B75" t="s">
        <v>637</v>
      </c>
      <c r="C75" t="s">
        <v>671</v>
      </c>
      <c r="D75" t="s">
        <v>764</v>
      </c>
      <c r="E75" t="s">
        <v>1017</v>
      </c>
      <c r="F75" t="s">
        <v>1557</v>
      </c>
      <c r="G75" t="s">
        <v>1602</v>
      </c>
      <c r="H75" t="s">
        <v>1626</v>
      </c>
      <c r="I75" t="s">
        <v>1628</v>
      </c>
      <c r="J75" t="s">
        <v>1645</v>
      </c>
      <c r="K75" t="s">
        <v>1655</v>
      </c>
      <c r="M75" t="s">
        <v>1682</v>
      </c>
      <c r="N75" t="s">
        <v>1698</v>
      </c>
    </row>
    <row r="76" spans="1:14" x14ac:dyDescent="0.2">
      <c r="A76" t="s">
        <v>88</v>
      </c>
      <c r="B76" t="s">
        <v>637</v>
      </c>
      <c r="C76" t="s">
        <v>671</v>
      </c>
      <c r="D76" t="s">
        <v>764</v>
      </c>
      <c r="E76" t="s">
        <v>1018</v>
      </c>
      <c r="F76" t="s">
        <v>1558</v>
      </c>
      <c r="G76" t="s">
        <v>1603</v>
      </c>
      <c r="H76" t="s">
        <v>1627</v>
      </c>
      <c r="I76" t="s">
        <v>1628</v>
      </c>
      <c r="J76" t="s">
        <v>1645</v>
      </c>
      <c r="K76" t="s">
        <v>1656</v>
      </c>
      <c r="M76" t="s">
        <v>1682</v>
      </c>
      <c r="N76" t="s">
        <v>1699</v>
      </c>
    </row>
    <row r="77" spans="1:14" x14ac:dyDescent="0.2">
      <c r="A77" t="s">
        <v>89</v>
      </c>
      <c r="B77" t="s">
        <v>637</v>
      </c>
      <c r="C77" t="s">
        <v>668</v>
      </c>
      <c r="D77" t="s">
        <v>765</v>
      </c>
      <c r="E77" t="s">
        <v>1019</v>
      </c>
      <c r="F77" t="s">
        <v>1571</v>
      </c>
      <c r="G77" t="s">
        <v>1610</v>
      </c>
      <c r="H77" t="s">
        <v>1627</v>
      </c>
      <c r="I77" t="s">
        <v>1634</v>
      </c>
      <c r="J77" t="s">
        <v>1646</v>
      </c>
      <c r="K77" t="s">
        <v>1665</v>
      </c>
      <c r="M77" t="s">
        <v>1688</v>
      </c>
      <c r="N77" t="s">
        <v>1700</v>
      </c>
    </row>
    <row r="78" spans="1:14" x14ac:dyDescent="0.2">
      <c r="A78" t="s">
        <v>90</v>
      </c>
      <c r="B78" t="s">
        <v>637</v>
      </c>
      <c r="C78" t="s">
        <v>668</v>
      </c>
      <c r="D78" t="s">
        <v>765</v>
      </c>
      <c r="E78" t="s">
        <v>1020</v>
      </c>
      <c r="F78" t="s">
        <v>1572</v>
      </c>
      <c r="G78" t="s">
        <v>1602</v>
      </c>
      <c r="H78" t="s">
        <v>1626</v>
      </c>
      <c r="I78" t="s">
        <v>1634</v>
      </c>
      <c r="J78" t="s">
        <v>1646</v>
      </c>
      <c r="K78" t="s">
        <v>1666</v>
      </c>
      <c r="M78" t="s">
        <v>1688</v>
      </c>
      <c r="N78" t="s">
        <v>1703</v>
      </c>
    </row>
    <row r="79" spans="1:14" x14ac:dyDescent="0.2">
      <c r="A79" t="s">
        <v>91</v>
      </c>
      <c r="B79" t="s">
        <v>637</v>
      </c>
      <c r="C79" t="s">
        <v>668</v>
      </c>
      <c r="D79" t="s">
        <v>765</v>
      </c>
      <c r="E79" t="s">
        <v>1021</v>
      </c>
      <c r="F79" t="s">
        <v>1573</v>
      </c>
      <c r="G79" t="s">
        <v>1610</v>
      </c>
      <c r="H79" t="s">
        <v>1627</v>
      </c>
      <c r="I79" t="s">
        <v>1634</v>
      </c>
      <c r="J79" t="s">
        <v>1646</v>
      </c>
      <c r="K79" t="s">
        <v>1665</v>
      </c>
      <c r="M79" t="s">
        <v>1688</v>
      </c>
      <c r="N79" t="s">
        <v>1704</v>
      </c>
    </row>
    <row r="80" spans="1:14" x14ac:dyDescent="0.2">
      <c r="A80" t="s">
        <v>92</v>
      </c>
      <c r="B80" t="s">
        <v>637</v>
      </c>
      <c r="C80" t="s">
        <v>669</v>
      </c>
      <c r="D80" t="s">
        <v>766</v>
      </c>
      <c r="E80" t="s">
        <v>1022</v>
      </c>
      <c r="F80" t="s">
        <v>1562</v>
      </c>
      <c r="G80" t="s">
        <v>1606</v>
      </c>
      <c r="H80" t="s">
        <v>1627</v>
      </c>
      <c r="I80" t="s">
        <v>1631</v>
      </c>
      <c r="J80" t="s">
        <v>1645</v>
      </c>
      <c r="K80" t="s">
        <v>1659</v>
      </c>
      <c r="M80" t="s">
        <v>1685</v>
      </c>
      <c r="N80" t="s">
        <v>1700</v>
      </c>
    </row>
    <row r="81" spans="1:14" x14ac:dyDescent="0.2">
      <c r="A81" t="s">
        <v>93</v>
      </c>
      <c r="B81" t="s">
        <v>637</v>
      </c>
      <c r="C81" t="s">
        <v>669</v>
      </c>
      <c r="D81" t="s">
        <v>766</v>
      </c>
      <c r="E81" t="s">
        <v>1023</v>
      </c>
      <c r="F81" t="s">
        <v>1563</v>
      </c>
      <c r="G81" t="s">
        <v>1607</v>
      </c>
      <c r="H81" t="s">
        <v>1626</v>
      </c>
      <c r="I81" t="s">
        <v>1631</v>
      </c>
      <c r="J81" t="s">
        <v>1645</v>
      </c>
      <c r="K81" t="s">
        <v>1660</v>
      </c>
      <c r="M81" t="s">
        <v>1685</v>
      </c>
      <c r="N81" t="s">
        <v>1700</v>
      </c>
    </row>
    <row r="82" spans="1:14" x14ac:dyDescent="0.2">
      <c r="A82" t="s">
        <v>94</v>
      </c>
      <c r="B82" t="s">
        <v>637</v>
      </c>
      <c r="C82" t="s">
        <v>669</v>
      </c>
      <c r="D82" t="s">
        <v>766</v>
      </c>
      <c r="E82" t="s">
        <v>1024</v>
      </c>
      <c r="F82" t="s">
        <v>1564</v>
      </c>
      <c r="G82" t="s">
        <v>1607</v>
      </c>
      <c r="H82" t="s">
        <v>1626</v>
      </c>
      <c r="I82" t="s">
        <v>1631</v>
      </c>
      <c r="J82" t="s">
        <v>1645</v>
      </c>
      <c r="K82" t="s">
        <v>1661</v>
      </c>
      <c r="M82" t="s">
        <v>1685</v>
      </c>
      <c r="N82" t="s">
        <v>1700</v>
      </c>
    </row>
    <row r="83" spans="1:14" x14ac:dyDescent="0.2">
      <c r="A83" t="s">
        <v>95</v>
      </c>
      <c r="B83" t="s">
        <v>638</v>
      </c>
      <c r="C83" t="s">
        <v>672</v>
      </c>
      <c r="D83" t="s">
        <v>767</v>
      </c>
      <c r="E83" t="s">
        <v>1025</v>
      </c>
      <c r="F83" t="s">
        <v>1556</v>
      </c>
      <c r="G83" t="s">
        <v>1601</v>
      </c>
      <c r="H83" t="s">
        <v>1626</v>
      </c>
      <c r="I83" t="s">
        <v>1628</v>
      </c>
      <c r="J83" t="s">
        <v>1645</v>
      </c>
      <c r="K83" t="s">
        <v>1654</v>
      </c>
      <c r="M83" t="s">
        <v>1682</v>
      </c>
      <c r="N83" t="s">
        <v>1697</v>
      </c>
    </row>
    <row r="84" spans="1:14" x14ac:dyDescent="0.2">
      <c r="A84" t="s">
        <v>96</v>
      </c>
      <c r="B84" t="s">
        <v>638</v>
      </c>
      <c r="C84" t="s">
        <v>672</v>
      </c>
      <c r="D84" t="s">
        <v>767</v>
      </c>
      <c r="E84" t="s">
        <v>1026</v>
      </c>
      <c r="F84" t="s">
        <v>1557</v>
      </c>
      <c r="G84" t="s">
        <v>1602</v>
      </c>
      <c r="H84" t="s">
        <v>1626</v>
      </c>
      <c r="I84" t="s">
        <v>1628</v>
      </c>
      <c r="J84" t="s">
        <v>1645</v>
      </c>
      <c r="K84" t="s">
        <v>1655</v>
      </c>
      <c r="M84" t="s">
        <v>1682</v>
      </c>
      <c r="N84" t="s">
        <v>1698</v>
      </c>
    </row>
    <row r="85" spans="1:14" x14ac:dyDescent="0.2">
      <c r="A85" t="s">
        <v>97</v>
      </c>
      <c r="B85" t="s">
        <v>638</v>
      </c>
      <c r="C85" t="s">
        <v>672</v>
      </c>
      <c r="D85" t="s">
        <v>767</v>
      </c>
      <c r="E85" t="s">
        <v>1027</v>
      </c>
      <c r="F85" t="s">
        <v>1558</v>
      </c>
      <c r="G85" t="s">
        <v>1603</v>
      </c>
      <c r="H85" t="s">
        <v>1627</v>
      </c>
      <c r="I85" t="s">
        <v>1628</v>
      </c>
      <c r="J85" t="s">
        <v>1645</v>
      </c>
      <c r="K85" t="s">
        <v>1656</v>
      </c>
      <c r="M85" t="s">
        <v>1682</v>
      </c>
      <c r="N85" t="s">
        <v>1699</v>
      </c>
    </row>
    <row r="86" spans="1:14" x14ac:dyDescent="0.2">
      <c r="A86" t="s">
        <v>98</v>
      </c>
      <c r="B86" t="s">
        <v>638</v>
      </c>
      <c r="C86" t="s">
        <v>673</v>
      </c>
      <c r="D86" t="s">
        <v>768</v>
      </c>
      <c r="E86" t="s">
        <v>1028</v>
      </c>
      <c r="F86" t="s">
        <v>1556</v>
      </c>
      <c r="G86" t="s">
        <v>1601</v>
      </c>
      <c r="H86" t="s">
        <v>1626</v>
      </c>
      <c r="I86" t="s">
        <v>1628</v>
      </c>
      <c r="J86" t="s">
        <v>1645</v>
      </c>
      <c r="K86" t="s">
        <v>1654</v>
      </c>
      <c r="M86" t="s">
        <v>1682</v>
      </c>
      <c r="N86" t="s">
        <v>1697</v>
      </c>
    </row>
    <row r="87" spans="1:14" x14ac:dyDescent="0.2">
      <c r="A87" t="s">
        <v>99</v>
      </c>
      <c r="B87" t="s">
        <v>638</v>
      </c>
      <c r="C87" t="s">
        <v>673</v>
      </c>
      <c r="D87" t="s">
        <v>768</v>
      </c>
      <c r="E87" t="s">
        <v>1029</v>
      </c>
      <c r="F87" t="s">
        <v>1557</v>
      </c>
      <c r="G87" t="s">
        <v>1602</v>
      </c>
      <c r="H87" t="s">
        <v>1626</v>
      </c>
      <c r="I87" t="s">
        <v>1628</v>
      </c>
      <c r="J87" t="s">
        <v>1645</v>
      </c>
      <c r="K87" t="s">
        <v>1655</v>
      </c>
      <c r="M87" t="s">
        <v>1682</v>
      </c>
      <c r="N87" t="s">
        <v>1698</v>
      </c>
    </row>
    <row r="88" spans="1:14" x14ac:dyDescent="0.2">
      <c r="A88" t="s">
        <v>100</v>
      </c>
      <c r="B88" t="s">
        <v>638</v>
      </c>
      <c r="C88" t="s">
        <v>673</v>
      </c>
      <c r="D88" t="s">
        <v>768</v>
      </c>
      <c r="E88" t="s">
        <v>1030</v>
      </c>
      <c r="F88" t="s">
        <v>1558</v>
      </c>
      <c r="G88" t="s">
        <v>1603</v>
      </c>
      <c r="H88" t="s">
        <v>1627</v>
      </c>
      <c r="I88" t="s">
        <v>1628</v>
      </c>
      <c r="J88" t="s">
        <v>1645</v>
      </c>
      <c r="K88" t="s">
        <v>1656</v>
      </c>
      <c r="M88" t="s">
        <v>1682</v>
      </c>
      <c r="N88" t="s">
        <v>1699</v>
      </c>
    </row>
    <row r="89" spans="1:14" x14ac:dyDescent="0.2">
      <c r="A89" t="s">
        <v>101</v>
      </c>
      <c r="B89" t="s">
        <v>638</v>
      </c>
      <c r="C89" t="s">
        <v>674</v>
      </c>
      <c r="D89" t="s">
        <v>769</v>
      </c>
      <c r="E89" t="s">
        <v>1031</v>
      </c>
      <c r="F89" t="s">
        <v>1565</v>
      </c>
      <c r="G89" t="s">
        <v>1607</v>
      </c>
      <c r="H89" t="s">
        <v>1626</v>
      </c>
      <c r="I89" t="s">
        <v>1632</v>
      </c>
      <c r="J89" t="s">
        <v>1645</v>
      </c>
      <c r="K89" t="s">
        <v>1662</v>
      </c>
      <c r="M89" t="s">
        <v>1686</v>
      </c>
      <c r="N89" t="s">
        <v>1700</v>
      </c>
    </row>
    <row r="90" spans="1:14" x14ac:dyDescent="0.2">
      <c r="A90" t="s">
        <v>102</v>
      </c>
      <c r="B90" t="s">
        <v>638</v>
      </c>
      <c r="C90" t="s">
        <v>674</v>
      </c>
      <c r="D90" t="s">
        <v>769</v>
      </c>
      <c r="E90" t="s">
        <v>1032</v>
      </c>
      <c r="F90" t="s">
        <v>1566</v>
      </c>
      <c r="G90" t="s">
        <v>1602</v>
      </c>
      <c r="H90" t="s">
        <v>1627</v>
      </c>
      <c r="I90" t="s">
        <v>1632</v>
      </c>
      <c r="J90" t="s">
        <v>1645</v>
      </c>
      <c r="K90" t="s">
        <v>1663</v>
      </c>
      <c r="M90" t="s">
        <v>1632</v>
      </c>
      <c r="N90" t="s">
        <v>1700</v>
      </c>
    </row>
    <row r="91" spans="1:14" x14ac:dyDescent="0.2">
      <c r="A91" t="s">
        <v>103</v>
      </c>
      <c r="B91" t="s">
        <v>638</v>
      </c>
      <c r="C91" t="s">
        <v>674</v>
      </c>
      <c r="D91" t="s">
        <v>769</v>
      </c>
      <c r="E91" t="s">
        <v>1033</v>
      </c>
      <c r="F91" t="s">
        <v>1567</v>
      </c>
      <c r="G91" t="s">
        <v>1608</v>
      </c>
      <c r="H91" t="s">
        <v>1626</v>
      </c>
      <c r="I91" t="s">
        <v>1632</v>
      </c>
      <c r="J91" t="s">
        <v>1645</v>
      </c>
      <c r="K91" t="s">
        <v>1664</v>
      </c>
      <c r="M91" t="s">
        <v>1686</v>
      </c>
      <c r="N91" t="s">
        <v>1700</v>
      </c>
    </row>
    <row r="92" spans="1:14" x14ac:dyDescent="0.2">
      <c r="A92" t="s">
        <v>104</v>
      </c>
      <c r="B92" t="s">
        <v>638</v>
      </c>
      <c r="C92" t="s">
        <v>675</v>
      </c>
      <c r="D92" t="s">
        <v>770</v>
      </c>
      <c r="E92" t="s">
        <v>1034</v>
      </c>
      <c r="F92" t="s">
        <v>1562</v>
      </c>
      <c r="G92" t="s">
        <v>1606</v>
      </c>
      <c r="H92" t="s">
        <v>1627</v>
      </c>
      <c r="I92" t="s">
        <v>1631</v>
      </c>
      <c r="J92" t="s">
        <v>1645</v>
      </c>
      <c r="K92" t="s">
        <v>1659</v>
      </c>
      <c r="M92" t="s">
        <v>1685</v>
      </c>
      <c r="N92" t="s">
        <v>1700</v>
      </c>
    </row>
    <row r="93" spans="1:14" x14ac:dyDescent="0.2">
      <c r="A93" t="s">
        <v>105</v>
      </c>
      <c r="B93" t="s">
        <v>638</v>
      </c>
      <c r="C93" t="s">
        <v>675</v>
      </c>
      <c r="D93" t="s">
        <v>770</v>
      </c>
      <c r="E93" t="s">
        <v>1035</v>
      </c>
      <c r="F93" t="s">
        <v>1563</v>
      </c>
      <c r="G93" t="s">
        <v>1607</v>
      </c>
      <c r="H93" t="s">
        <v>1626</v>
      </c>
      <c r="I93" t="s">
        <v>1631</v>
      </c>
      <c r="J93" t="s">
        <v>1645</v>
      </c>
      <c r="K93" t="s">
        <v>1660</v>
      </c>
      <c r="M93" t="s">
        <v>1685</v>
      </c>
      <c r="N93" t="s">
        <v>1700</v>
      </c>
    </row>
    <row r="94" spans="1:14" x14ac:dyDescent="0.2">
      <c r="A94" t="s">
        <v>106</v>
      </c>
      <c r="B94" t="s">
        <v>638</v>
      </c>
      <c r="C94" t="s">
        <v>675</v>
      </c>
      <c r="D94" t="s">
        <v>770</v>
      </c>
      <c r="E94" t="s">
        <v>1036</v>
      </c>
      <c r="F94" t="s">
        <v>1564</v>
      </c>
      <c r="G94" t="s">
        <v>1607</v>
      </c>
      <c r="H94" t="s">
        <v>1626</v>
      </c>
      <c r="I94" t="s">
        <v>1631</v>
      </c>
      <c r="J94" t="s">
        <v>1645</v>
      </c>
      <c r="K94" t="s">
        <v>1661</v>
      </c>
      <c r="M94" t="s">
        <v>1685</v>
      </c>
      <c r="N94" t="s">
        <v>1700</v>
      </c>
    </row>
    <row r="95" spans="1:14" x14ac:dyDescent="0.2">
      <c r="A95" t="s">
        <v>107</v>
      </c>
      <c r="B95" t="s">
        <v>638</v>
      </c>
      <c r="C95" t="s">
        <v>676</v>
      </c>
      <c r="D95" t="s">
        <v>771</v>
      </c>
      <c r="E95" t="s">
        <v>1037</v>
      </c>
      <c r="F95" t="s">
        <v>1583</v>
      </c>
      <c r="G95" t="s">
        <v>1616</v>
      </c>
      <c r="H95" t="s">
        <v>1627</v>
      </c>
      <c r="I95" t="s">
        <v>1640</v>
      </c>
      <c r="J95" t="s">
        <v>1648</v>
      </c>
      <c r="K95" t="s">
        <v>1672</v>
      </c>
      <c r="M95" t="s">
        <v>1692</v>
      </c>
      <c r="N95" t="s">
        <v>1700</v>
      </c>
    </row>
    <row r="96" spans="1:14" x14ac:dyDescent="0.2">
      <c r="A96" t="s">
        <v>108</v>
      </c>
      <c r="B96" t="s">
        <v>638</v>
      </c>
      <c r="C96" t="s">
        <v>676</v>
      </c>
      <c r="D96" t="s">
        <v>771</v>
      </c>
      <c r="E96" t="s">
        <v>1038</v>
      </c>
      <c r="F96" t="s">
        <v>1584</v>
      </c>
      <c r="G96" t="s">
        <v>1617</v>
      </c>
      <c r="H96" t="s">
        <v>1627</v>
      </c>
      <c r="I96" t="s">
        <v>1641</v>
      </c>
      <c r="J96" t="s">
        <v>1648</v>
      </c>
      <c r="K96" t="s">
        <v>1665</v>
      </c>
      <c r="M96" t="s">
        <v>1684</v>
      </c>
      <c r="N96" t="s">
        <v>1708</v>
      </c>
    </row>
    <row r="97" spans="1:14" x14ac:dyDescent="0.2">
      <c r="A97" t="s">
        <v>109</v>
      </c>
      <c r="B97" t="s">
        <v>638</v>
      </c>
      <c r="C97" t="s">
        <v>676</v>
      </c>
      <c r="D97" t="s">
        <v>771</v>
      </c>
      <c r="E97" t="s">
        <v>1039</v>
      </c>
      <c r="F97" t="s">
        <v>1585</v>
      </c>
      <c r="G97" t="s">
        <v>1607</v>
      </c>
      <c r="H97" t="s">
        <v>1626</v>
      </c>
      <c r="I97" t="s">
        <v>1642</v>
      </c>
      <c r="J97" t="s">
        <v>1648</v>
      </c>
      <c r="K97" t="s">
        <v>1673</v>
      </c>
      <c r="M97" t="s">
        <v>1642</v>
      </c>
      <c r="N97" t="s">
        <v>1700</v>
      </c>
    </row>
    <row r="98" spans="1:14" x14ac:dyDescent="0.2">
      <c r="A98" t="s">
        <v>110</v>
      </c>
      <c r="B98" t="s">
        <v>638</v>
      </c>
      <c r="C98" t="s">
        <v>677</v>
      </c>
      <c r="D98" t="s">
        <v>772</v>
      </c>
      <c r="E98" t="s">
        <v>1040</v>
      </c>
      <c r="F98" t="s">
        <v>1574</v>
      </c>
      <c r="G98" t="s">
        <v>1611</v>
      </c>
      <c r="H98" t="s">
        <v>1627</v>
      </c>
      <c r="I98" t="s">
        <v>1635</v>
      </c>
      <c r="J98" t="s">
        <v>1645</v>
      </c>
      <c r="K98" t="s">
        <v>1668</v>
      </c>
      <c r="M98" t="s">
        <v>1689</v>
      </c>
      <c r="N98" t="s">
        <v>1705</v>
      </c>
    </row>
    <row r="99" spans="1:14" x14ac:dyDescent="0.2">
      <c r="A99" t="s">
        <v>111</v>
      </c>
      <c r="B99" t="s">
        <v>638</v>
      </c>
      <c r="C99" t="s">
        <v>677</v>
      </c>
      <c r="D99" t="s">
        <v>772</v>
      </c>
      <c r="E99" t="s">
        <v>1041</v>
      </c>
      <c r="F99" t="s">
        <v>1575</v>
      </c>
      <c r="G99" t="s">
        <v>1612</v>
      </c>
      <c r="H99" t="s">
        <v>1626</v>
      </c>
      <c r="I99" t="s">
        <v>1636</v>
      </c>
      <c r="J99" t="s">
        <v>1645</v>
      </c>
      <c r="K99" t="s">
        <v>1669</v>
      </c>
      <c r="M99" t="s">
        <v>1689</v>
      </c>
      <c r="N99" t="s">
        <v>1706</v>
      </c>
    </row>
    <row r="100" spans="1:14" x14ac:dyDescent="0.2">
      <c r="A100" t="s">
        <v>112</v>
      </c>
      <c r="B100" t="s">
        <v>638</v>
      </c>
      <c r="C100" t="s">
        <v>677</v>
      </c>
      <c r="D100" t="s">
        <v>772</v>
      </c>
      <c r="E100" t="s">
        <v>1042</v>
      </c>
      <c r="F100" t="s">
        <v>1576</v>
      </c>
      <c r="G100" t="s">
        <v>1602</v>
      </c>
      <c r="H100" t="s">
        <v>1626</v>
      </c>
      <c r="I100" t="s">
        <v>1637</v>
      </c>
      <c r="J100" t="s">
        <v>1645</v>
      </c>
      <c r="K100" t="s">
        <v>1670</v>
      </c>
      <c r="M100" t="s">
        <v>1688</v>
      </c>
      <c r="N100" t="s">
        <v>1700</v>
      </c>
    </row>
    <row r="101" spans="1:14" x14ac:dyDescent="0.2">
      <c r="A101" t="s">
        <v>113</v>
      </c>
      <c r="B101" t="s">
        <v>638</v>
      </c>
      <c r="C101" t="s">
        <v>674</v>
      </c>
      <c r="D101" t="s">
        <v>773</v>
      </c>
      <c r="E101" t="s">
        <v>1043</v>
      </c>
      <c r="F101" t="s">
        <v>1565</v>
      </c>
      <c r="G101" t="s">
        <v>1607</v>
      </c>
      <c r="H101" t="s">
        <v>1626</v>
      </c>
      <c r="I101" t="s">
        <v>1632</v>
      </c>
      <c r="J101" t="s">
        <v>1645</v>
      </c>
      <c r="K101" t="s">
        <v>1662</v>
      </c>
      <c r="M101" t="s">
        <v>1686</v>
      </c>
      <c r="N101" t="s">
        <v>1700</v>
      </c>
    </row>
    <row r="102" spans="1:14" x14ac:dyDescent="0.2">
      <c r="A102" t="s">
        <v>114</v>
      </c>
      <c r="B102" t="s">
        <v>638</v>
      </c>
      <c r="C102" t="s">
        <v>674</v>
      </c>
      <c r="D102" t="s">
        <v>773</v>
      </c>
      <c r="E102" t="s">
        <v>1044</v>
      </c>
      <c r="F102" t="s">
        <v>1566</v>
      </c>
      <c r="G102" t="s">
        <v>1602</v>
      </c>
      <c r="H102" t="s">
        <v>1627</v>
      </c>
      <c r="I102" t="s">
        <v>1632</v>
      </c>
      <c r="J102" t="s">
        <v>1645</v>
      </c>
      <c r="K102" t="s">
        <v>1663</v>
      </c>
      <c r="M102" t="s">
        <v>1686</v>
      </c>
      <c r="N102" t="s">
        <v>1700</v>
      </c>
    </row>
    <row r="103" spans="1:14" x14ac:dyDescent="0.2">
      <c r="A103" t="s">
        <v>115</v>
      </c>
      <c r="B103" t="s">
        <v>638</v>
      </c>
      <c r="C103" t="s">
        <v>674</v>
      </c>
      <c r="D103" t="s">
        <v>773</v>
      </c>
      <c r="E103" t="s">
        <v>1045</v>
      </c>
      <c r="F103" t="s">
        <v>1567</v>
      </c>
      <c r="G103" t="s">
        <v>1608</v>
      </c>
      <c r="H103" t="s">
        <v>1626</v>
      </c>
      <c r="I103" t="s">
        <v>1632</v>
      </c>
      <c r="J103" t="s">
        <v>1645</v>
      </c>
      <c r="K103" t="s">
        <v>1664</v>
      </c>
      <c r="M103" t="s">
        <v>1686</v>
      </c>
      <c r="N103" t="s">
        <v>1700</v>
      </c>
    </row>
    <row r="104" spans="1:14" x14ac:dyDescent="0.2">
      <c r="A104" t="s">
        <v>116</v>
      </c>
      <c r="B104" t="s">
        <v>638</v>
      </c>
      <c r="C104" t="s">
        <v>672</v>
      </c>
      <c r="D104" t="s">
        <v>774</v>
      </c>
      <c r="E104" t="s">
        <v>1046</v>
      </c>
      <c r="F104" t="s">
        <v>1556</v>
      </c>
      <c r="G104" t="s">
        <v>1601</v>
      </c>
      <c r="H104" t="s">
        <v>1626</v>
      </c>
      <c r="I104" t="s">
        <v>1628</v>
      </c>
      <c r="J104" t="s">
        <v>1645</v>
      </c>
      <c r="K104" t="s">
        <v>1654</v>
      </c>
      <c r="M104" t="s">
        <v>1682</v>
      </c>
      <c r="N104" t="s">
        <v>1697</v>
      </c>
    </row>
    <row r="105" spans="1:14" x14ac:dyDescent="0.2">
      <c r="A105" t="s">
        <v>117</v>
      </c>
      <c r="B105" t="s">
        <v>638</v>
      </c>
      <c r="C105" t="s">
        <v>672</v>
      </c>
      <c r="D105" t="s">
        <v>774</v>
      </c>
      <c r="E105" t="s">
        <v>1047</v>
      </c>
      <c r="F105" t="s">
        <v>1557</v>
      </c>
      <c r="G105" t="s">
        <v>1602</v>
      </c>
      <c r="H105" t="s">
        <v>1626</v>
      </c>
      <c r="I105" t="s">
        <v>1628</v>
      </c>
      <c r="J105" t="s">
        <v>1645</v>
      </c>
      <c r="K105" t="s">
        <v>1655</v>
      </c>
      <c r="M105" t="s">
        <v>1682</v>
      </c>
      <c r="N105" t="s">
        <v>1698</v>
      </c>
    </row>
    <row r="106" spans="1:14" x14ac:dyDescent="0.2">
      <c r="A106" t="s">
        <v>118</v>
      </c>
      <c r="B106" t="s">
        <v>638</v>
      </c>
      <c r="C106" t="s">
        <v>672</v>
      </c>
      <c r="D106" t="s">
        <v>774</v>
      </c>
      <c r="E106" t="s">
        <v>1048</v>
      </c>
      <c r="F106" t="s">
        <v>1558</v>
      </c>
      <c r="G106" t="s">
        <v>1603</v>
      </c>
      <c r="H106" t="s">
        <v>1627</v>
      </c>
      <c r="I106" t="s">
        <v>1628</v>
      </c>
      <c r="J106" t="s">
        <v>1645</v>
      </c>
      <c r="K106" t="s">
        <v>1656</v>
      </c>
      <c r="M106" t="s">
        <v>1682</v>
      </c>
      <c r="N106" t="s">
        <v>1699</v>
      </c>
    </row>
    <row r="107" spans="1:14" x14ac:dyDescent="0.2">
      <c r="A107" t="s">
        <v>119</v>
      </c>
      <c r="B107" t="s">
        <v>638</v>
      </c>
      <c r="C107" t="s">
        <v>674</v>
      </c>
      <c r="D107" t="s">
        <v>775</v>
      </c>
      <c r="E107" t="s">
        <v>1049</v>
      </c>
      <c r="F107" t="s">
        <v>1562</v>
      </c>
      <c r="G107" t="s">
        <v>1606</v>
      </c>
      <c r="H107" t="s">
        <v>1627</v>
      </c>
      <c r="I107" t="s">
        <v>1631</v>
      </c>
      <c r="J107" t="s">
        <v>1645</v>
      </c>
      <c r="K107" t="s">
        <v>1659</v>
      </c>
      <c r="M107" t="s">
        <v>1685</v>
      </c>
      <c r="N107" t="s">
        <v>1700</v>
      </c>
    </row>
    <row r="108" spans="1:14" x14ac:dyDescent="0.2">
      <c r="A108" t="s">
        <v>120</v>
      </c>
      <c r="B108" t="s">
        <v>638</v>
      </c>
      <c r="C108" t="s">
        <v>674</v>
      </c>
      <c r="D108" t="s">
        <v>775</v>
      </c>
      <c r="E108" t="s">
        <v>1050</v>
      </c>
      <c r="F108" t="s">
        <v>1563</v>
      </c>
      <c r="G108" t="s">
        <v>1607</v>
      </c>
      <c r="H108" t="s">
        <v>1626</v>
      </c>
      <c r="I108" t="s">
        <v>1631</v>
      </c>
      <c r="J108" t="s">
        <v>1645</v>
      </c>
      <c r="K108" t="s">
        <v>1660</v>
      </c>
      <c r="M108" t="s">
        <v>1685</v>
      </c>
      <c r="N108" t="s">
        <v>1700</v>
      </c>
    </row>
    <row r="109" spans="1:14" x14ac:dyDescent="0.2">
      <c r="A109" t="s">
        <v>121</v>
      </c>
      <c r="B109" t="s">
        <v>638</v>
      </c>
      <c r="C109" t="s">
        <v>674</v>
      </c>
      <c r="D109" t="s">
        <v>775</v>
      </c>
      <c r="E109" t="s">
        <v>1051</v>
      </c>
      <c r="F109" t="s">
        <v>1564</v>
      </c>
      <c r="G109" t="s">
        <v>1607</v>
      </c>
      <c r="H109" t="s">
        <v>1626</v>
      </c>
      <c r="I109" t="s">
        <v>1631</v>
      </c>
      <c r="J109" t="s">
        <v>1645</v>
      </c>
      <c r="K109" t="s">
        <v>1661</v>
      </c>
      <c r="M109" t="s">
        <v>1685</v>
      </c>
      <c r="N109" t="s">
        <v>1700</v>
      </c>
    </row>
    <row r="110" spans="1:14" x14ac:dyDescent="0.2">
      <c r="A110" t="s">
        <v>122</v>
      </c>
      <c r="B110" t="s">
        <v>639</v>
      </c>
      <c r="C110" t="s">
        <v>678</v>
      </c>
      <c r="D110" t="s">
        <v>776</v>
      </c>
      <c r="E110" t="s">
        <v>1052</v>
      </c>
      <c r="F110" t="s">
        <v>1586</v>
      </c>
      <c r="G110" t="s">
        <v>1602</v>
      </c>
      <c r="H110" t="s">
        <v>1627</v>
      </c>
      <c r="I110" t="s">
        <v>1628</v>
      </c>
      <c r="J110" t="s">
        <v>1645</v>
      </c>
      <c r="K110" t="s">
        <v>1674</v>
      </c>
      <c r="M110" t="s">
        <v>1682</v>
      </c>
      <c r="N110" t="s">
        <v>1709</v>
      </c>
    </row>
    <row r="111" spans="1:14" x14ac:dyDescent="0.2">
      <c r="A111" t="s">
        <v>123</v>
      </c>
      <c r="B111" t="s">
        <v>639</v>
      </c>
      <c r="C111" t="s">
        <v>678</v>
      </c>
      <c r="D111" t="s">
        <v>776</v>
      </c>
      <c r="E111" t="s">
        <v>1053</v>
      </c>
      <c r="F111" t="s">
        <v>1587</v>
      </c>
      <c r="G111" t="s">
        <v>1602</v>
      </c>
      <c r="H111" t="s">
        <v>1626</v>
      </c>
      <c r="I111" t="s">
        <v>1631</v>
      </c>
      <c r="J111" t="s">
        <v>1645</v>
      </c>
      <c r="K111" t="s">
        <v>1675</v>
      </c>
      <c r="M111" t="s">
        <v>1631</v>
      </c>
      <c r="N111" t="s">
        <v>1709</v>
      </c>
    </row>
    <row r="112" spans="1:14" x14ac:dyDescent="0.2">
      <c r="A112" t="s">
        <v>124</v>
      </c>
      <c r="B112" t="s">
        <v>639</v>
      </c>
      <c r="C112" t="s">
        <v>678</v>
      </c>
      <c r="D112" t="s">
        <v>776</v>
      </c>
      <c r="E112" t="s">
        <v>1054</v>
      </c>
      <c r="F112" t="s">
        <v>1588</v>
      </c>
      <c r="G112" t="s">
        <v>1602</v>
      </c>
      <c r="H112" t="s">
        <v>1626</v>
      </c>
      <c r="I112" t="s">
        <v>1628</v>
      </c>
      <c r="J112" t="s">
        <v>1645</v>
      </c>
      <c r="K112" t="s">
        <v>1676</v>
      </c>
      <c r="M112" t="s">
        <v>1682</v>
      </c>
      <c r="N112" t="s">
        <v>1709</v>
      </c>
    </row>
    <row r="113" spans="1:14" x14ac:dyDescent="0.2">
      <c r="A113" t="s">
        <v>125</v>
      </c>
      <c r="B113" t="s">
        <v>639</v>
      </c>
      <c r="C113" t="s">
        <v>679</v>
      </c>
      <c r="D113" t="s">
        <v>777</v>
      </c>
      <c r="E113" t="s">
        <v>1055</v>
      </c>
      <c r="F113" t="s">
        <v>1586</v>
      </c>
      <c r="G113" t="s">
        <v>1602</v>
      </c>
      <c r="H113" t="s">
        <v>1627</v>
      </c>
      <c r="I113" t="s">
        <v>1628</v>
      </c>
      <c r="J113" t="s">
        <v>1645</v>
      </c>
      <c r="K113" t="s">
        <v>1674</v>
      </c>
      <c r="M113" t="s">
        <v>1682</v>
      </c>
      <c r="N113" t="s">
        <v>1709</v>
      </c>
    </row>
    <row r="114" spans="1:14" x14ac:dyDescent="0.2">
      <c r="A114" t="s">
        <v>126</v>
      </c>
      <c r="B114" t="s">
        <v>639</v>
      </c>
      <c r="C114" t="s">
        <v>679</v>
      </c>
      <c r="D114" t="s">
        <v>777</v>
      </c>
      <c r="E114" t="s">
        <v>1056</v>
      </c>
      <c r="F114" t="s">
        <v>1587</v>
      </c>
      <c r="G114" t="s">
        <v>1602</v>
      </c>
      <c r="H114" t="s">
        <v>1626</v>
      </c>
      <c r="I114" t="s">
        <v>1631</v>
      </c>
      <c r="J114" t="s">
        <v>1645</v>
      </c>
      <c r="K114" t="s">
        <v>1675</v>
      </c>
      <c r="M114" t="s">
        <v>1631</v>
      </c>
      <c r="N114" t="s">
        <v>1698</v>
      </c>
    </row>
    <row r="115" spans="1:14" x14ac:dyDescent="0.2">
      <c r="A115" t="s">
        <v>127</v>
      </c>
      <c r="B115" t="s">
        <v>639</v>
      </c>
      <c r="C115" t="s">
        <v>679</v>
      </c>
      <c r="D115" t="s">
        <v>777</v>
      </c>
      <c r="E115" t="s">
        <v>1057</v>
      </c>
      <c r="F115" t="s">
        <v>1588</v>
      </c>
      <c r="G115" t="s">
        <v>1602</v>
      </c>
      <c r="H115" t="s">
        <v>1626</v>
      </c>
      <c r="I115" t="s">
        <v>1628</v>
      </c>
      <c r="J115" t="s">
        <v>1645</v>
      </c>
      <c r="K115" t="s">
        <v>1676</v>
      </c>
      <c r="M115" t="s">
        <v>1682</v>
      </c>
      <c r="N115" t="s">
        <v>1698</v>
      </c>
    </row>
    <row r="116" spans="1:14" x14ac:dyDescent="0.2">
      <c r="A116" t="s">
        <v>128</v>
      </c>
      <c r="B116" t="s">
        <v>639</v>
      </c>
      <c r="C116" t="s">
        <v>680</v>
      </c>
      <c r="D116" t="s">
        <v>778</v>
      </c>
      <c r="E116" t="s">
        <v>1058</v>
      </c>
      <c r="F116" t="s">
        <v>1586</v>
      </c>
      <c r="G116" t="s">
        <v>1602</v>
      </c>
      <c r="H116" t="s">
        <v>1627</v>
      </c>
      <c r="I116" t="s">
        <v>1628</v>
      </c>
      <c r="J116" t="s">
        <v>1645</v>
      </c>
      <c r="K116" t="s">
        <v>1674</v>
      </c>
      <c r="M116" t="s">
        <v>1682</v>
      </c>
      <c r="N116" t="s">
        <v>1709</v>
      </c>
    </row>
    <row r="117" spans="1:14" x14ac:dyDescent="0.2">
      <c r="A117" t="s">
        <v>129</v>
      </c>
      <c r="B117" t="s">
        <v>639</v>
      </c>
      <c r="C117" t="s">
        <v>680</v>
      </c>
      <c r="D117" t="s">
        <v>778</v>
      </c>
      <c r="E117" t="s">
        <v>1059</v>
      </c>
      <c r="F117" t="s">
        <v>1587</v>
      </c>
      <c r="G117" t="s">
        <v>1602</v>
      </c>
      <c r="H117" t="s">
        <v>1626</v>
      </c>
      <c r="I117" t="s">
        <v>1631</v>
      </c>
      <c r="J117" t="s">
        <v>1645</v>
      </c>
      <c r="K117" t="s">
        <v>1675</v>
      </c>
      <c r="M117" t="s">
        <v>1631</v>
      </c>
      <c r="N117" t="s">
        <v>1698</v>
      </c>
    </row>
    <row r="118" spans="1:14" x14ac:dyDescent="0.2">
      <c r="A118" t="s">
        <v>130</v>
      </c>
      <c r="B118" t="s">
        <v>639</v>
      </c>
      <c r="C118" t="s">
        <v>680</v>
      </c>
      <c r="D118" t="s">
        <v>778</v>
      </c>
      <c r="E118" t="s">
        <v>1060</v>
      </c>
      <c r="F118" t="s">
        <v>1588</v>
      </c>
      <c r="G118" t="s">
        <v>1602</v>
      </c>
      <c r="H118" t="s">
        <v>1626</v>
      </c>
      <c r="I118" t="s">
        <v>1628</v>
      </c>
      <c r="J118" t="s">
        <v>1645</v>
      </c>
      <c r="K118" t="s">
        <v>1676</v>
      </c>
      <c r="M118" t="s">
        <v>1682</v>
      </c>
      <c r="N118" t="s">
        <v>1698</v>
      </c>
    </row>
    <row r="119" spans="1:14" x14ac:dyDescent="0.2">
      <c r="A119" t="s">
        <v>131</v>
      </c>
      <c r="B119" t="s">
        <v>639</v>
      </c>
      <c r="C119" t="s">
        <v>681</v>
      </c>
      <c r="D119" t="s">
        <v>779</v>
      </c>
      <c r="E119" t="s">
        <v>1061</v>
      </c>
      <c r="F119" t="s">
        <v>1556</v>
      </c>
      <c r="G119" t="s">
        <v>1601</v>
      </c>
      <c r="H119" t="s">
        <v>1626</v>
      </c>
      <c r="I119" t="s">
        <v>1628</v>
      </c>
      <c r="J119" t="s">
        <v>1645</v>
      </c>
      <c r="K119" t="s">
        <v>1654</v>
      </c>
      <c r="M119" t="s">
        <v>1682</v>
      </c>
      <c r="N119" t="s">
        <v>1697</v>
      </c>
    </row>
    <row r="120" spans="1:14" x14ac:dyDescent="0.2">
      <c r="A120" t="s">
        <v>132</v>
      </c>
      <c r="B120" t="s">
        <v>639</v>
      </c>
      <c r="C120" t="s">
        <v>681</v>
      </c>
      <c r="D120" t="s">
        <v>779</v>
      </c>
      <c r="E120" t="s">
        <v>1062</v>
      </c>
      <c r="F120" t="s">
        <v>1557</v>
      </c>
      <c r="G120" t="s">
        <v>1602</v>
      </c>
      <c r="H120" t="s">
        <v>1626</v>
      </c>
      <c r="I120" t="s">
        <v>1628</v>
      </c>
      <c r="J120" t="s">
        <v>1645</v>
      </c>
      <c r="K120" t="s">
        <v>1655</v>
      </c>
      <c r="M120" t="s">
        <v>1682</v>
      </c>
      <c r="N120" t="s">
        <v>1698</v>
      </c>
    </row>
    <row r="121" spans="1:14" x14ac:dyDescent="0.2">
      <c r="A121" t="s">
        <v>133</v>
      </c>
      <c r="B121" t="s">
        <v>639</v>
      </c>
      <c r="C121" t="s">
        <v>681</v>
      </c>
      <c r="D121" t="s">
        <v>779</v>
      </c>
      <c r="E121" t="s">
        <v>1063</v>
      </c>
      <c r="F121" t="s">
        <v>1558</v>
      </c>
      <c r="G121" t="s">
        <v>1603</v>
      </c>
      <c r="H121" t="s">
        <v>1627</v>
      </c>
      <c r="I121" t="s">
        <v>1628</v>
      </c>
      <c r="J121" t="s">
        <v>1645</v>
      </c>
      <c r="K121" t="s">
        <v>1656</v>
      </c>
      <c r="M121" t="s">
        <v>1682</v>
      </c>
      <c r="N121" t="s">
        <v>1699</v>
      </c>
    </row>
    <row r="122" spans="1:14" x14ac:dyDescent="0.2">
      <c r="A122" t="s">
        <v>134</v>
      </c>
      <c r="B122" t="s">
        <v>639</v>
      </c>
      <c r="C122" t="s">
        <v>682</v>
      </c>
      <c r="D122" t="s">
        <v>780</v>
      </c>
      <c r="E122" t="s">
        <v>1064</v>
      </c>
      <c r="F122" t="s">
        <v>1559</v>
      </c>
      <c r="G122" t="s">
        <v>1602</v>
      </c>
      <c r="H122" t="s">
        <v>1626</v>
      </c>
      <c r="I122" t="s">
        <v>1629</v>
      </c>
      <c r="J122" t="s">
        <v>1646</v>
      </c>
      <c r="K122" t="s">
        <v>1655</v>
      </c>
      <c r="M122" t="s">
        <v>1683</v>
      </c>
      <c r="N122" t="s">
        <v>1698</v>
      </c>
    </row>
    <row r="123" spans="1:14" x14ac:dyDescent="0.2">
      <c r="A123" t="s">
        <v>135</v>
      </c>
      <c r="B123" t="s">
        <v>639</v>
      </c>
      <c r="C123" t="s">
        <v>682</v>
      </c>
      <c r="D123" t="s">
        <v>780</v>
      </c>
      <c r="E123" t="s">
        <v>1065</v>
      </c>
      <c r="F123" t="s">
        <v>1560</v>
      </c>
      <c r="G123" t="s">
        <v>1604</v>
      </c>
      <c r="H123" t="s">
        <v>1626</v>
      </c>
      <c r="I123" t="s">
        <v>1629</v>
      </c>
      <c r="J123" t="s">
        <v>1646</v>
      </c>
      <c r="K123" t="s">
        <v>1657</v>
      </c>
      <c r="M123" t="s">
        <v>1683</v>
      </c>
      <c r="N123" t="s">
        <v>1698</v>
      </c>
    </row>
    <row r="124" spans="1:14" x14ac:dyDescent="0.2">
      <c r="A124" t="s">
        <v>136</v>
      </c>
      <c r="B124" t="s">
        <v>639</v>
      </c>
      <c r="C124" t="s">
        <v>682</v>
      </c>
      <c r="D124" t="s">
        <v>780</v>
      </c>
      <c r="E124" t="s">
        <v>1066</v>
      </c>
      <c r="F124" t="s">
        <v>1561</v>
      </c>
      <c r="G124" t="s">
        <v>1605</v>
      </c>
      <c r="H124" t="s">
        <v>1626</v>
      </c>
      <c r="I124" t="s">
        <v>1630</v>
      </c>
      <c r="J124" t="s">
        <v>1646</v>
      </c>
      <c r="K124" t="s">
        <v>1658</v>
      </c>
      <c r="M124" t="s">
        <v>1684</v>
      </c>
      <c r="N124" t="s">
        <v>1698</v>
      </c>
    </row>
    <row r="125" spans="1:14" x14ac:dyDescent="0.2">
      <c r="A125" t="s">
        <v>137</v>
      </c>
      <c r="B125" t="s">
        <v>639</v>
      </c>
      <c r="C125" t="s">
        <v>683</v>
      </c>
      <c r="D125" t="s">
        <v>781</v>
      </c>
      <c r="E125" t="s">
        <v>1067</v>
      </c>
      <c r="F125" t="s">
        <v>1562</v>
      </c>
      <c r="G125" t="s">
        <v>1606</v>
      </c>
      <c r="H125" t="s">
        <v>1627</v>
      </c>
      <c r="I125" t="s">
        <v>1631</v>
      </c>
      <c r="J125" t="s">
        <v>1645</v>
      </c>
      <c r="K125" t="s">
        <v>1659</v>
      </c>
      <c r="M125" t="s">
        <v>1685</v>
      </c>
      <c r="N125" t="s">
        <v>1700</v>
      </c>
    </row>
    <row r="126" spans="1:14" x14ac:dyDescent="0.2">
      <c r="A126" t="s">
        <v>138</v>
      </c>
      <c r="B126" t="s">
        <v>639</v>
      </c>
      <c r="C126" t="s">
        <v>683</v>
      </c>
      <c r="D126" t="s">
        <v>781</v>
      </c>
      <c r="E126" t="s">
        <v>1068</v>
      </c>
      <c r="F126" t="s">
        <v>1563</v>
      </c>
      <c r="G126" t="s">
        <v>1607</v>
      </c>
      <c r="H126" t="s">
        <v>1626</v>
      </c>
      <c r="I126" t="s">
        <v>1631</v>
      </c>
      <c r="J126" t="s">
        <v>1645</v>
      </c>
      <c r="K126" t="s">
        <v>1660</v>
      </c>
      <c r="M126" t="s">
        <v>1685</v>
      </c>
      <c r="N126" t="s">
        <v>1700</v>
      </c>
    </row>
    <row r="127" spans="1:14" x14ac:dyDescent="0.2">
      <c r="A127" t="s">
        <v>139</v>
      </c>
      <c r="B127" t="s">
        <v>639</v>
      </c>
      <c r="C127" t="s">
        <v>683</v>
      </c>
      <c r="D127" t="s">
        <v>781</v>
      </c>
      <c r="E127" t="s">
        <v>1069</v>
      </c>
      <c r="F127" t="s">
        <v>1564</v>
      </c>
      <c r="G127" t="s">
        <v>1607</v>
      </c>
      <c r="H127" t="s">
        <v>1626</v>
      </c>
      <c r="I127" t="s">
        <v>1631</v>
      </c>
      <c r="J127" t="s">
        <v>1645</v>
      </c>
      <c r="K127" t="s">
        <v>1661</v>
      </c>
      <c r="M127" t="s">
        <v>1685</v>
      </c>
      <c r="N127" t="s">
        <v>1700</v>
      </c>
    </row>
    <row r="128" spans="1:14" x14ac:dyDescent="0.2">
      <c r="A128" t="s">
        <v>140</v>
      </c>
      <c r="B128" t="s">
        <v>639</v>
      </c>
      <c r="C128" t="s">
        <v>679</v>
      </c>
      <c r="D128" t="s">
        <v>782</v>
      </c>
      <c r="E128" t="s">
        <v>1070</v>
      </c>
      <c r="F128" t="s">
        <v>1565</v>
      </c>
      <c r="G128" t="s">
        <v>1607</v>
      </c>
      <c r="H128" t="s">
        <v>1626</v>
      </c>
      <c r="I128" t="s">
        <v>1632</v>
      </c>
      <c r="J128" t="s">
        <v>1645</v>
      </c>
      <c r="K128" t="s">
        <v>1662</v>
      </c>
      <c r="M128" t="s">
        <v>1686</v>
      </c>
      <c r="N128" t="s">
        <v>1700</v>
      </c>
    </row>
    <row r="129" spans="1:14" x14ac:dyDescent="0.2">
      <c r="A129" t="s">
        <v>141</v>
      </c>
      <c r="B129" t="s">
        <v>639</v>
      </c>
      <c r="C129" t="s">
        <v>679</v>
      </c>
      <c r="D129" t="s">
        <v>782</v>
      </c>
      <c r="E129" t="s">
        <v>1071</v>
      </c>
      <c r="F129" t="s">
        <v>1566</v>
      </c>
      <c r="G129" t="s">
        <v>1602</v>
      </c>
      <c r="H129" t="s">
        <v>1627</v>
      </c>
      <c r="I129" t="s">
        <v>1632</v>
      </c>
      <c r="J129" t="s">
        <v>1645</v>
      </c>
      <c r="K129" t="s">
        <v>1663</v>
      </c>
      <c r="M129" t="s">
        <v>1632</v>
      </c>
      <c r="N129" t="s">
        <v>1700</v>
      </c>
    </row>
    <row r="130" spans="1:14" x14ac:dyDescent="0.2">
      <c r="A130" t="s">
        <v>142</v>
      </c>
      <c r="B130" t="s">
        <v>639</v>
      </c>
      <c r="C130" t="s">
        <v>679</v>
      </c>
      <c r="D130" t="s">
        <v>782</v>
      </c>
      <c r="E130" t="s">
        <v>1072</v>
      </c>
      <c r="F130" t="s">
        <v>1567</v>
      </c>
      <c r="G130" t="s">
        <v>1608</v>
      </c>
      <c r="H130" t="s">
        <v>1626</v>
      </c>
      <c r="I130" t="s">
        <v>1632</v>
      </c>
      <c r="J130" t="s">
        <v>1645</v>
      </c>
      <c r="K130" t="s">
        <v>1664</v>
      </c>
      <c r="M130" t="s">
        <v>1686</v>
      </c>
      <c r="N130" t="s">
        <v>1700</v>
      </c>
    </row>
    <row r="131" spans="1:14" x14ac:dyDescent="0.2">
      <c r="A131" t="s">
        <v>143</v>
      </c>
      <c r="B131" t="s">
        <v>639</v>
      </c>
      <c r="C131" t="s">
        <v>679</v>
      </c>
      <c r="D131" t="s">
        <v>783</v>
      </c>
      <c r="E131" t="s">
        <v>1073</v>
      </c>
      <c r="F131" t="s">
        <v>1556</v>
      </c>
      <c r="G131" t="s">
        <v>1601</v>
      </c>
      <c r="H131" t="s">
        <v>1626</v>
      </c>
      <c r="I131" t="s">
        <v>1628</v>
      </c>
      <c r="J131" t="s">
        <v>1645</v>
      </c>
      <c r="K131" t="s">
        <v>1654</v>
      </c>
      <c r="M131" t="s">
        <v>1682</v>
      </c>
      <c r="N131" t="s">
        <v>1697</v>
      </c>
    </row>
    <row r="132" spans="1:14" x14ac:dyDescent="0.2">
      <c r="A132" t="s">
        <v>144</v>
      </c>
      <c r="B132" t="s">
        <v>639</v>
      </c>
      <c r="C132" t="s">
        <v>679</v>
      </c>
      <c r="D132" t="s">
        <v>783</v>
      </c>
      <c r="E132" t="s">
        <v>1074</v>
      </c>
      <c r="F132" t="s">
        <v>1557</v>
      </c>
      <c r="G132" t="s">
        <v>1602</v>
      </c>
      <c r="H132" t="s">
        <v>1626</v>
      </c>
      <c r="I132" t="s">
        <v>1628</v>
      </c>
      <c r="J132" t="s">
        <v>1645</v>
      </c>
      <c r="K132" t="s">
        <v>1655</v>
      </c>
      <c r="M132" t="s">
        <v>1682</v>
      </c>
      <c r="N132" t="s">
        <v>1698</v>
      </c>
    </row>
    <row r="133" spans="1:14" x14ac:dyDescent="0.2">
      <c r="A133" t="s">
        <v>145</v>
      </c>
      <c r="B133" t="s">
        <v>639</v>
      </c>
      <c r="C133" t="s">
        <v>679</v>
      </c>
      <c r="D133" t="s">
        <v>783</v>
      </c>
      <c r="E133" t="s">
        <v>1075</v>
      </c>
      <c r="F133" t="s">
        <v>1558</v>
      </c>
      <c r="G133" t="s">
        <v>1603</v>
      </c>
      <c r="H133" t="s">
        <v>1627</v>
      </c>
      <c r="I133" t="s">
        <v>1628</v>
      </c>
      <c r="J133" t="s">
        <v>1645</v>
      </c>
      <c r="K133" t="s">
        <v>1656</v>
      </c>
      <c r="M133" t="s">
        <v>1682</v>
      </c>
      <c r="N133" t="s">
        <v>1699</v>
      </c>
    </row>
    <row r="134" spans="1:14" x14ac:dyDescent="0.2">
      <c r="A134" t="s">
        <v>146</v>
      </c>
      <c r="B134" t="s">
        <v>639</v>
      </c>
      <c r="C134" t="s">
        <v>683</v>
      </c>
      <c r="D134" t="s">
        <v>784</v>
      </c>
      <c r="E134" t="s">
        <v>1076</v>
      </c>
      <c r="F134" t="s">
        <v>1562</v>
      </c>
      <c r="G134" t="s">
        <v>1606</v>
      </c>
      <c r="H134" t="s">
        <v>1627</v>
      </c>
      <c r="I134" t="s">
        <v>1631</v>
      </c>
      <c r="J134" t="s">
        <v>1645</v>
      </c>
      <c r="K134" t="s">
        <v>1659</v>
      </c>
      <c r="M134" t="s">
        <v>1682</v>
      </c>
      <c r="N134" t="s">
        <v>1700</v>
      </c>
    </row>
    <row r="135" spans="1:14" x14ac:dyDescent="0.2">
      <c r="A135" t="s">
        <v>147</v>
      </c>
      <c r="B135" t="s">
        <v>639</v>
      </c>
      <c r="C135" t="s">
        <v>683</v>
      </c>
      <c r="D135" t="s">
        <v>784</v>
      </c>
      <c r="E135" t="s">
        <v>1077</v>
      </c>
      <c r="F135" t="s">
        <v>1563</v>
      </c>
      <c r="G135" t="s">
        <v>1607</v>
      </c>
      <c r="H135" t="s">
        <v>1626</v>
      </c>
      <c r="I135" t="s">
        <v>1631</v>
      </c>
      <c r="J135" t="s">
        <v>1645</v>
      </c>
      <c r="K135" t="s">
        <v>1660</v>
      </c>
      <c r="M135" t="s">
        <v>1682</v>
      </c>
      <c r="N135" t="s">
        <v>1700</v>
      </c>
    </row>
    <row r="136" spans="1:14" x14ac:dyDescent="0.2">
      <c r="A136" t="s">
        <v>148</v>
      </c>
      <c r="B136" t="s">
        <v>639</v>
      </c>
      <c r="C136" t="s">
        <v>683</v>
      </c>
      <c r="D136" t="s">
        <v>784</v>
      </c>
      <c r="E136" t="s">
        <v>1078</v>
      </c>
      <c r="F136" t="s">
        <v>1564</v>
      </c>
      <c r="G136" t="s">
        <v>1607</v>
      </c>
      <c r="H136" t="s">
        <v>1626</v>
      </c>
      <c r="I136" t="s">
        <v>1631</v>
      </c>
      <c r="J136" t="s">
        <v>1645</v>
      </c>
      <c r="K136" t="s">
        <v>1661</v>
      </c>
      <c r="M136" t="s">
        <v>1682</v>
      </c>
      <c r="N136" t="s">
        <v>1700</v>
      </c>
    </row>
    <row r="137" spans="1:14" x14ac:dyDescent="0.2">
      <c r="A137" t="s">
        <v>149</v>
      </c>
      <c r="B137" t="s">
        <v>640</v>
      </c>
      <c r="C137" t="s">
        <v>684</v>
      </c>
      <c r="D137" t="s">
        <v>751</v>
      </c>
      <c r="E137" t="s">
        <v>977</v>
      </c>
      <c r="F137" t="s">
        <v>1568</v>
      </c>
      <c r="G137" t="s">
        <v>1609</v>
      </c>
      <c r="H137" t="s">
        <v>1627</v>
      </c>
      <c r="I137" t="s">
        <v>1633</v>
      </c>
      <c r="J137" t="s">
        <v>1646</v>
      </c>
      <c r="K137" t="s">
        <v>1665</v>
      </c>
      <c r="M137" t="s">
        <v>1687</v>
      </c>
      <c r="N137" t="s">
        <v>1701</v>
      </c>
    </row>
    <row r="138" spans="1:14" x14ac:dyDescent="0.2">
      <c r="A138" t="s">
        <v>150</v>
      </c>
      <c r="B138" t="s">
        <v>640</v>
      </c>
      <c r="C138" t="s">
        <v>684</v>
      </c>
      <c r="D138" t="s">
        <v>751</v>
      </c>
      <c r="E138" t="s">
        <v>978</v>
      </c>
      <c r="F138" t="s">
        <v>1569</v>
      </c>
      <c r="G138" t="s">
        <v>1602</v>
      </c>
      <c r="H138" t="s">
        <v>1626</v>
      </c>
      <c r="I138" t="s">
        <v>1633</v>
      </c>
      <c r="J138" t="s">
        <v>1646</v>
      </c>
      <c r="K138" t="s">
        <v>1666</v>
      </c>
      <c r="M138" t="s">
        <v>1687</v>
      </c>
      <c r="N138" t="s">
        <v>1701</v>
      </c>
    </row>
    <row r="139" spans="1:14" x14ac:dyDescent="0.2">
      <c r="A139" t="s">
        <v>151</v>
      </c>
      <c r="B139" t="s">
        <v>640</v>
      </c>
      <c r="C139" t="s">
        <v>684</v>
      </c>
      <c r="D139" t="s">
        <v>751</v>
      </c>
      <c r="E139" t="s">
        <v>979</v>
      </c>
      <c r="F139" t="s">
        <v>1570</v>
      </c>
      <c r="G139" t="s">
        <v>1602</v>
      </c>
      <c r="H139" t="s">
        <v>1627</v>
      </c>
      <c r="I139" t="s">
        <v>1633</v>
      </c>
      <c r="J139" t="s">
        <v>1646</v>
      </c>
      <c r="K139" t="s">
        <v>1667</v>
      </c>
      <c r="M139" t="s">
        <v>1687</v>
      </c>
      <c r="N139" t="s">
        <v>1701</v>
      </c>
    </row>
    <row r="140" spans="1:14" x14ac:dyDescent="0.2">
      <c r="A140" t="s">
        <v>152</v>
      </c>
      <c r="B140" t="s">
        <v>640</v>
      </c>
      <c r="C140" t="s">
        <v>685</v>
      </c>
      <c r="D140" t="s">
        <v>785</v>
      </c>
      <c r="E140" t="s">
        <v>1079</v>
      </c>
      <c r="F140" t="s">
        <v>1568</v>
      </c>
      <c r="G140" t="s">
        <v>1609</v>
      </c>
      <c r="H140" t="s">
        <v>1627</v>
      </c>
      <c r="I140" t="s">
        <v>1633</v>
      </c>
      <c r="J140" t="s">
        <v>1646</v>
      </c>
      <c r="K140" t="s">
        <v>1665</v>
      </c>
      <c r="M140" t="s">
        <v>1687</v>
      </c>
      <c r="N140" t="s">
        <v>1701</v>
      </c>
    </row>
    <row r="141" spans="1:14" x14ac:dyDescent="0.2">
      <c r="A141" t="s">
        <v>153</v>
      </c>
      <c r="B141" t="s">
        <v>640</v>
      </c>
      <c r="C141" t="s">
        <v>685</v>
      </c>
      <c r="D141" t="s">
        <v>785</v>
      </c>
      <c r="E141" t="s">
        <v>1080</v>
      </c>
      <c r="F141" t="s">
        <v>1569</v>
      </c>
      <c r="G141" t="s">
        <v>1602</v>
      </c>
      <c r="H141" t="s">
        <v>1626</v>
      </c>
      <c r="I141" t="s">
        <v>1633</v>
      </c>
      <c r="J141" t="s">
        <v>1646</v>
      </c>
      <c r="K141" t="s">
        <v>1666</v>
      </c>
      <c r="M141" t="s">
        <v>1687</v>
      </c>
      <c r="N141" t="s">
        <v>1702</v>
      </c>
    </row>
    <row r="142" spans="1:14" x14ac:dyDescent="0.2">
      <c r="A142" t="s">
        <v>154</v>
      </c>
      <c r="B142" t="s">
        <v>640</v>
      </c>
      <c r="C142" t="s">
        <v>685</v>
      </c>
      <c r="D142" t="s">
        <v>785</v>
      </c>
      <c r="E142" t="s">
        <v>1081</v>
      </c>
      <c r="F142" t="s">
        <v>1570</v>
      </c>
      <c r="G142" t="s">
        <v>1602</v>
      </c>
      <c r="H142" t="s">
        <v>1627</v>
      </c>
      <c r="I142" t="s">
        <v>1633</v>
      </c>
      <c r="J142" t="s">
        <v>1646</v>
      </c>
      <c r="K142" t="s">
        <v>1667</v>
      </c>
      <c r="M142" t="s">
        <v>1687</v>
      </c>
      <c r="N142" t="s">
        <v>1702</v>
      </c>
    </row>
    <row r="143" spans="1:14" x14ac:dyDescent="0.2">
      <c r="A143" t="s">
        <v>155</v>
      </c>
      <c r="B143" t="s">
        <v>640</v>
      </c>
      <c r="C143" t="s">
        <v>686</v>
      </c>
      <c r="D143" t="s">
        <v>786</v>
      </c>
      <c r="E143" t="s">
        <v>1082</v>
      </c>
      <c r="F143" t="s">
        <v>1568</v>
      </c>
      <c r="G143" t="s">
        <v>1609</v>
      </c>
      <c r="H143" t="s">
        <v>1627</v>
      </c>
      <c r="I143" t="s">
        <v>1633</v>
      </c>
      <c r="J143" t="s">
        <v>1646</v>
      </c>
      <c r="K143" t="s">
        <v>1665</v>
      </c>
      <c r="M143" t="s">
        <v>1687</v>
      </c>
      <c r="N143" t="s">
        <v>1701</v>
      </c>
    </row>
    <row r="144" spans="1:14" x14ac:dyDescent="0.2">
      <c r="A144" t="s">
        <v>156</v>
      </c>
      <c r="B144" t="s">
        <v>640</v>
      </c>
      <c r="C144" t="s">
        <v>686</v>
      </c>
      <c r="D144" t="s">
        <v>786</v>
      </c>
      <c r="E144" t="s">
        <v>1083</v>
      </c>
      <c r="F144" t="s">
        <v>1569</v>
      </c>
      <c r="G144" t="s">
        <v>1602</v>
      </c>
      <c r="H144" t="s">
        <v>1626</v>
      </c>
      <c r="I144" t="s">
        <v>1633</v>
      </c>
      <c r="J144" t="s">
        <v>1646</v>
      </c>
      <c r="K144" t="s">
        <v>1666</v>
      </c>
      <c r="M144" t="s">
        <v>1687</v>
      </c>
      <c r="N144" t="s">
        <v>1698</v>
      </c>
    </row>
    <row r="145" spans="1:14" x14ac:dyDescent="0.2">
      <c r="A145" t="s">
        <v>157</v>
      </c>
      <c r="B145" t="s">
        <v>640</v>
      </c>
      <c r="C145" t="s">
        <v>686</v>
      </c>
      <c r="D145" t="s">
        <v>786</v>
      </c>
      <c r="E145" t="s">
        <v>1084</v>
      </c>
      <c r="F145" t="s">
        <v>1570</v>
      </c>
      <c r="G145" t="s">
        <v>1602</v>
      </c>
      <c r="H145" t="s">
        <v>1627</v>
      </c>
      <c r="I145" t="s">
        <v>1633</v>
      </c>
      <c r="J145" t="s">
        <v>1646</v>
      </c>
      <c r="K145" t="s">
        <v>1667</v>
      </c>
      <c r="M145" t="s">
        <v>1687</v>
      </c>
      <c r="N145" t="s">
        <v>1702</v>
      </c>
    </row>
    <row r="146" spans="1:14" x14ac:dyDescent="0.2">
      <c r="A146" t="s">
        <v>158</v>
      </c>
      <c r="B146" t="s">
        <v>640</v>
      </c>
      <c r="C146" t="s">
        <v>684</v>
      </c>
      <c r="D146" t="s">
        <v>787</v>
      </c>
      <c r="E146" t="s">
        <v>1085</v>
      </c>
      <c r="F146" t="s">
        <v>1559</v>
      </c>
      <c r="G146" t="s">
        <v>1602</v>
      </c>
      <c r="H146" t="s">
        <v>1626</v>
      </c>
      <c r="I146" t="s">
        <v>1629</v>
      </c>
      <c r="J146" t="s">
        <v>1646</v>
      </c>
      <c r="K146" t="s">
        <v>1655</v>
      </c>
      <c r="M146" t="s">
        <v>1687</v>
      </c>
      <c r="N146" t="s">
        <v>1698</v>
      </c>
    </row>
    <row r="147" spans="1:14" x14ac:dyDescent="0.2">
      <c r="A147" t="s">
        <v>159</v>
      </c>
      <c r="B147" t="s">
        <v>640</v>
      </c>
      <c r="C147" t="s">
        <v>684</v>
      </c>
      <c r="D147" t="s">
        <v>787</v>
      </c>
      <c r="E147" t="s">
        <v>1086</v>
      </c>
      <c r="F147" t="s">
        <v>1560</v>
      </c>
      <c r="G147" t="s">
        <v>1604</v>
      </c>
      <c r="H147" t="s">
        <v>1626</v>
      </c>
      <c r="I147" t="s">
        <v>1629</v>
      </c>
      <c r="J147" t="s">
        <v>1646</v>
      </c>
      <c r="K147" t="s">
        <v>1657</v>
      </c>
      <c r="M147" t="s">
        <v>1687</v>
      </c>
      <c r="N147" t="s">
        <v>1698</v>
      </c>
    </row>
    <row r="148" spans="1:14" x14ac:dyDescent="0.2">
      <c r="A148" t="s">
        <v>160</v>
      </c>
      <c r="B148" t="s">
        <v>640</v>
      </c>
      <c r="C148" t="s">
        <v>684</v>
      </c>
      <c r="D148" t="s">
        <v>787</v>
      </c>
      <c r="E148" t="s">
        <v>1087</v>
      </c>
      <c r="F148" t="s">
        <v>1561</v>
      </c>
      <c r="G148" t="s">
        <v>1605</v>
      </c>
      <c r="H148" t="s">
        <v>1626</v>
      </c>
      <c r="I148" t="s">
        <v>1630</v>
      </c>
      <c r="J148" t="s">
        <v>1646</v>
      </c>
      <c r="K148" t="s">
        <v>1658</v>
      </c>
      <c r="M148" t="s">
        <v>1684</v>
      </c>
      <c r="N148" t="s">
        <v>1698</v>
      </c>
    </row>
    <row r="149" spans="1:14" x14ac:dyDescent="0.2">
      <c r="A149" t="s">
        <v>161</v>
      </c>
      <c r="B149" t="s">
        <v>640</v>
      </c>
      <c r="C149" t="s">
        <v>684</v>
      </c>
      <c r="D149" t="s">
        <v>788</v>
      </c>
      <c r="E149" t="s">
        <v>1088</v>
      </c>
      <c r="F149" t="s">
        <v>1583</v>
      </c>
      <c r="G149" t="s">
        <v>1616</v>
      </c>
      <c r="H149" t="s">
        <v>1627</v>
      </c>
      <c r="I149" t="s">
        <v>1640</v>
      </c>
      <c r="J149" t="s">
        <v>1648</v>
      </c>
      <c r="K149" t="s">
        <v>1672</v>
      </c>
      <c r="M149" t="s">
        <v>1692</v>
      </c>
      <c r="N149" t="s">
        <v>1700</v>
      </c>
    </row>
    <row r="150" spans="1:14" x14ac:dyDescent="0.2">
      <c r="A150" t="s">
        <v>162</v>
      </c>
      <c r="B150" t="s">
        <v>640</v>
      </c>
      <c r="C150" t="s">
        <v>684</v>
      </c>
      <c r="D150" t="s">
        <v>788</v>
      </c>
      <c r="E150" t="s">
        <v>1089</v>
      </c>
      <c r="F150" t="s">
        <v>1584</v>
      </c>
      <c r="G150" t="s">
        <v>1617</v>
      </c>
      <c r="H150" t="s">
        <v>1627</v>
      </c>
      <c r="I150" t="s">
        <v>1641</v>
      </c>
      <c r="J150" t="s">
        <v>1648</v>
      </c>
      <c r="K150" t="s">
        <v>1665</v>
      </c>
      <c r="M150" t="s">
        <v>1684</v>
      </c>
      <c r="N150" t="s">
        <v>1708</v>
      </c>
    </row>
    <row r="151" spans="1:14" x14ac:dyDescent="0.2">
      <c r="A151" t="s">
        <v>163</v>
      </c>
      <c r="B151" t="s">
        <v>640</v>
      </c>
      <c r="C151" t="s">
        <v>684</v>
      </c>
      <c r="D151" t="s">
        <v>788</v>
      </c>
      <c r="E151" t="s">
        <v>1090</v>
      </c>
      <c r="F151" t="s">
        <v>1585</v>
      </c>
      <c r="G151" t="s">
        <v>1607</v>
      </c>
      <c r="H151" t="s">
        <v>1626</v>
      </c>
      <c r="I151" t="s">
        <v>1642</v>
      </c>
      <c r="J151" t="s">
        <v>1648</v>
      </c>
      <c r="K151" t="s">
        <v>1673</v>
      </c>
      <c r="M151" t="s">
        <v>1692</v>
      </c>
      <c r="N151" t="s">
        <v>1700</v>
      </c>
    </row>
    <row r="152" spans="1:14" x14ac:dyDescent="0.2">
      <c r="A152" t="s">
        <v>164</v>
      </c>
      <c r="B152" t="s">
        <v>640</v>
      </c>
      <c r="C152" t="s">
        <v>684</v>
      </c>
      <c r="D152" t="s">
        <v>789</v>
      </c>
      <c r="E152" t="s">
        <v>1091</v>
      </c>
      <c r="F152" t="s">
        <v>1574</v>
      </c>
      <c r="G152" t="s">
        <v>1611</v>
      </c>
      <c r="H152" t="s">
        <v>1627</v>
      </c>
      <c r="I152" t="s">
        <v>1635</v>
      </c>
      <c r="J152" t="s">
        <v>1646</v>
      </c>
      <c r="K152" t="s">
        <v>1668</v>
      </c>
      <c r="M152" t="s">
        <v>1687</v>
      </c>
      <c r="N152" t="s">
        <v>1705</v>
      </c>
    </row>
    <row r="153" spans="1:14" x14ac:dyDescent="0.2">
      <c r="A153" t="s">
        <v>165</v>
      </c>
      <c r="B153" t="s">
        <v>640</v>
      </c>
      <c r="C153" t="s">
        <v>684</v>
      </c>
      <c r="D153" t="s">
        <v>789</v>
      </c>
      <c r="E153" t="s">
        <v>1092</v>
      </c>
      <c r="F153" t="s">
        <v>1575</v>
      </c>
      <c r="G153" t="s">
        <v>1612</v>
      </c>
      <c r="H153" t="s">
        <v>1626</v>
      </c>
      <c r="I153" t="s">
        <v>1636</v>
      </c>
      <c r="J153" t="s">
        <v>1646</v>
      </c>
      <c r="K153" t="s">
        <v>1669</v>
      </c>
      <c r="M153" t="s">
        <v>1687</v>
      </c>
      <c r="N153" t="s">
        <v>1706</v>
      </c>
    </row>
    <row r="154" spans="1:14" x14ac:dyDescent="0.2">
      <c r="A154" t="s">
        <v>166</v>
      </c>
      <c r="B154" t="s">
        <v>640</v>
      </c>
      <c r="C154" t="s">
        <v>684</v>
      </c>
      <c r="D154" t="s">
        <v>789</v>
      </c>
      <c r="E154" t="s">
        <v>1093</v>
      </c>
      <c r="F154" t="s">
        <v>1576</v>
      </c>
      <c r="G154" t="s">
        <v>1602</v>
      </c>
      <c r="H154" t="s">
        <v>1626</v>
      </c>
      <c r="I154" t="s">
        <v>1637</v>
      </c>
      <c r="J154" t="s">
        <v>1646</v>
      </c>
      <c r="K154" t="s">
        <v>1670</v>
      </c>
      <c r="M154" t="s">
        <v>1687</v>
      </c>
      <c r="N154" t="s">
        <v>1700</v>
      </c>
    </row>
    <row r="155" spans="1:14" x14ac:dyDescent="0.2">
      <c r="A155" t="s">
        <v>167</v>
      </c>
      <c r="B155" t="s">
        <v>640</v>
      </c>
      <c r="C155" t="s">
        <v>685</v>
      </c>
      <c r="D155" t="s">
        <v>790</v>
      </c>
      <c r="E155" t="s">
        <v>1094</v>
      </c>
      <c r="F155" t="s">
        <v>1568</v>
      </c>
      <c r="G155" t="s">
        <v>1609</v>
      </c>
      <c r="H155" t="s">
        <v>1627</v>
      </c>
      <c r="I155" t="s">
        <v>1633</v>
      </c>
      <c r="J155" t="s">
        <v>1646</v>
      </c>
      <c r="K155" t="s">
        <v>1665</v>
      </c>
      <c r="M155" t="s">
        <v>1687</v>
      </c>
      <c r="N155" t="s">
        <v>1701</v>
      </c>
    </row>
    <row r="156" spans="1:14" x14ac:dyDescent="0.2">
      <c r="A156" t="s">
        <v>168</v>
      </c>
      <c r="B156" t="s">
        <v>640</v>
      </c>
      <c r="C156" t="s">
        <v>685</v>
      </c>
      <c r="D156" t="s">
        <v>790</v>
      </c>
      <c r="E156" t="s">
        <v>1095</v>
      </c>
      <c r="F156" t="s">
        <v>1569</v>
      </c>
      <c r="G156" t="s">
        <v>1602</v>
      </c>
      <c r="H156" t="s">
        <v>1626</v>
      </c>
      <c r="I156" t="s">
        <v>1633</v>
      </c>
      <c r="J156" t="s">
        <v>1646</v>
      </c>
      <c r="K156" t="s">
        <v>1666</v>
      </c>
      <c r="M156" t="s">
        <v>1687</v>
      </c>
      <c r="N156" t="s">
        <v>1698</v>
      </c>
    </row>
    <row r="157" spans="1:14" x14ac:dyDescent="0.2">
      <c r="A157" t="s">
        <v>169</v>
      </c>
      <c r="B157" t="s">
        <v>640</v>
      </c>
      <c r="C157" t="s">
        <v>685</v>
      </c>
      <c r="D157" t="s">
        <v>790</v>
      </c>
      <c r="E157" t="s">
        <v>1096</v>
      </c>
      <c r="F157" t="s">
        <v>1570</v>
      </c>
      <c r="G157" t="s">
        <v>1602</v>
      </c>
      <c r="H157" t="s">
        <v>1627</v>
      </c>
      <c r="I157" t="s">
        <v>1633</v>
      </c>
      <c r="J157" t="s">
        <v>1646</v>
      </c>
      <c r="K157" t="s">
        <v>1667</v>
      </c>
      <c r="M157" t="s">
        <v>1687</v>
      </c>
      <c r="N157" t="s">
        <v>1702</v>
      </c>
    </row>
    <row r="158" spans="1:14" x14ac:dyDescent="0.2">
      <c r="A158" t="s">
        <v>170</v>
      </c>
      <c r="B158" t="s">
        <v>640</v>
      </c>
      <c r="C158" t="s">
        <v>687</v>
      </c>
      <c r="D158" t="s">
        <v>791</v>
      </c>
      <c r="E158" t="s">
        <v>1097</v>
      </c>
      <c r="F158" t="s">
        <v>1568</v>
      </c>
      <c r="G158" t="s">
        <v>1609</v>
      </c>
      <c r="H158" t="s">
        <v>1627</v>
      </c>
      <c r="I158" t="s">
        <v>1633</v>
      </c>
      <c r="J158" t="s">
        <v>1646</v>
      </c>
      <c r="K158" t="s">
        <v>1665</v>
      </c>
      <c r="M158" t="s">
        <v>1687</v>
      </c>
      <c r="N158" t="s">
        <v>1701</v>
      </c>
    </row>
    <row r="159" spans="1:14" x14ac:dyDescent="0.2">
      <c r="A159" t="s">
        <v>171</v>
      </c>
      <c r="B159" t="s">
        <v>640</v>
      </c>
      <c r="C159" t="s">
        <v>687</v>
      </c>
      <c r="D159" t="s">
        <v>791</v>
      </c>
      <c r="E159" t="s">
        <v>1098</v>
      </c>
      <c r="F159" t="s">
        <v>1569</v>
      </c>
      <c r="G159" t="s">
        <v>1602</v>
      </c>
      <c r="H159" t="s">
        <v>1626</v>
      </c>
      <c r="I159" t="s">
        <v>1633</v>
      </c>
      <c r="J159" t="s">
        <v>1646</v>
      </c>
      <c r="K159" t="s">
        <v>1666</v>
      </c>
      <c r="M159" t="s">
        <v>1687</v>
      </c>
      <c r="N159" t="s">
        <v>1698</v>
      </c>
    </row>
    <row r="160" spans="1:14" x14ac:dyDescent="0.2">
      <c r="A160" t="s">
        <v>172</v>
      </c>
      <c r="B160" t="s">
        <v>640</v>
      </c>
      <c r="C160" t="s">
        <v>687</v>
      </c>
      <c r="D160" t="s">
        <v>791</v>
      </c>
      <c r="E160" t="s">
        <v>1099</v>
      </c>
      <c r="F160" t="s">
        <v>1570</v>
      </c>
      <c r="G160" t="s">
        <v>1602</v>
      </c>
      <c r="H160" t="s">
        <v>1627</v>
      </c>
      <c r="I160" t="s">
        <v>1633</v>
      </c>
      <c r="J160" t="s">
        <v>1646</v>
      </c>
      <c r="K160" t="s">
        <v>1667</v>
      </c>
      <c r="M160" t="s">
        <v>1687</v>
      </c>
      <c r="N160" t="s">
        <v>1702</v>
      </c>
    </row>
    <row r="161" spans="1:14" x14ac:dyDescent="0.2">
      <c r="A161" t="s">
        <v>173</v>
      </c>
      <c r="B161" t="s">
        <v>640</v>
      </c>
      <c r="C161" t="s">
        <v>687</v>
      </c>
      <c r="D161" t="s">
        <v>792</v>
      </c>
      <c r="E161" t="s">
        <v>1100</v>
      </c>
      <c r="F161" t="s">
        <v>1562</v>
      </c>
      <c r="G161" t="s">
        <v>1606</v>
      </c>
      <c r="H161" t="s">
        <v>1627</v>
      </c>
      <c r="I161" t="s">
        <v>1631</v>
      </c>
      <c r="J161" t="s">
        <v>1645</v>
      </c>
      <c r="K161" t="s">
        <v>1659</v>
      </c>
      <c r="M161" t="s">
        <v>1687</v>
      </c>
      <c r="N161" t="s">
        <v>1700</v>
      </c>
    </row>
    <row r="162" spans="1:14" x14ac:dyDescent="0.2">
      <c r="A162" t="s">
        <v>174</v>
      </c>
      <c r="B162" t="s">
        <v>640</v>
      </c>
      <c r="C162" t="s">
        <v>687</v>
      </c>
      <c r="D162" t="s">
        <v>792</v>
      </c>
      <c r="E162" t="s">
        <v>1101</v>
      </c>
      <c r="F162" t="s">
        <v>1563</v>
      </c>
      <c r="G162" t="s">
        <v>1607</v>
      </c>
      <c r="H162" t="s">
        <v>1626</v>
      </c>
      <c r="I162" t="s">
        <v>1631</v>
      </c>
      <c r="J162" t="s">
        <v>1645</v>
      </c>
      <c r="K162" t="s">
        <v>1660</v>
      </c>
      <c r="M162" t="s">
        <v>1687</v>
      </c>
      <c r="N162" t="s">
        <v>1700</v>
      </c>
    </row>
    <row r="163" spans="1:14" x14ac:dyDescent="0.2">
      <c r="A163" t="s">
        <v>175</v>
      </c>
      <c r="B163" t="s">
        <v>640</v>
      </c>
      <c r="C163" t="s">
        <v>687</v>
      </c>
      <c r="D163" t="s">
        <v>792</v>
      </c>
      <c r="E163" t="s">
        <v>1102</v>
      </c>
      <c r="F163" t="s">
        <v>1564</v>
      </c>
      <c r="G163" t="s">
        <v>1607</v>
      </c>
      <c r="H163" t="s">
        <v>1626</v>
      </c>
      <c r="I163" t="s">
        <v>1631</v>
      </c>
      <c r="J163" t="s">
        <v>1645</v>
      </c>
      <c r="K163" t="s">
        <v>1661</v>
      </c>
      <c r="M163" t="s">
        <v>1687</v>
      </c>
      <c r="N163" t="s">
        <v>1700</v>
      </c>
    </row>
    <row r="164" spans="1:14" x14ac:dyDescent="0.2">
      <c r="A164" t="s">
        <v>176</v>
      </c>
      <c r="B164" t="s">
        <v>641</v>
      </c>
      <c r="C164" t="s">
        <v>688</v>
      </c>
      <c r="D164" t="s">
        <v>793</v>
      </c>
      <c r="E164" t="s">
        <v>1103</v>
      </c>
      <c r="F164" t="s">
        <v>1589</v>
      </c>
      <c r="G164" t="s">
        <v>1602</v>
      </c>
      <c r="H164" t="s">
        <v>1626</v>
      </c>
      <c r="I164" t="s">
        <v>1630</v>
      </c>
      <c r="J164" t="s">
        <v>1646</v>
      </c>
      <c r="K164" t="s">
        <v>1666</v>
      </c>
      <c r="M164" t="s">
        <v>1692</v>
      </c>
      <c r="N164" t="s">
        <v>1710</v>
      </c>
    </row>
    <row r="165" spans="1:14" x14ac:dyDescent="0.2">
      <c r="A165" t="s">
        <v>177</v>
      </c>
      <c r="B165" t="s">
        <v>641</v>
      </c>
      <c r="C165" t="s">
        <v>688</v>
      </c>
      <c r="D165" t="s">
        <v>793</v>
      </c>
      <c r="E165" t="s">
        <v>1104</v>
      </c>
      <c r="F165" t="s">
        <v>1590</v>
      </c>
      <c r="G165" t="s">
        <v>1618</v>
      </c>
      <c r="H165" t="s">
        <v>1627</v>
      </c>
      <c r="I165" t="s">
        <v>1630</v>
      </c>
      <c r="J165" t="s">
        <v>1646</v>
      </c>
      <c r="K165" t="s">
        <v>1665</v>
      </c>
      <c r="M165" t="s">
        <v>1692</v>
      </c>
      <c r="N165" t="s">
        <v>1700</v>
      </c>
    </row>
    <row r="166" spans="1:14" x14ac:dyDescent="0.2">
      <c r="A166" t="s">
        <v>178</v>
      </c>
      <c r="B166" t="s">
        <v>641</v>
      </c>
      <c r="C166" t="s">
        <v>688</v>
      </c>
      <c r="D166" t="s">
        <v>793</v>
      </c>
      <c r="E166" t="s">
        <v>1105</v>
      </c>
      <c r="F166" t="s">
        <v>1591</v>
      </c>
      <c r="G166" t="s">
        <v>1619</v>
      </c>
      <c r="H166" t="s">
        <v>1627</v>
      </c>
      <c r="I166" t="s">
        <v>1639</v>
      </c>
      <c r="J166" t="s">
        <v>1646</v>
      </c>
      <c r="K166" t="s">
        <v>1677</v>
      </c>
      <c r="M166" t="s">
        <v>1692</v>
      </c>
      <c r="N166" t="s">
        <v>1711</v>
      </c>
    </row>
    <row r="167" spans="1:14" x14ac:dyDescent="0.2">
      <c r="A167" t="s">
        <v>179</v>
      </c>
      <c r="B167" t="s">
        <v>641</v>
      </c>
      <c r="C167" t="s">
        <v>689</v>
      </c>
      <c r="D167" t="s">
        <v>794</v>
      </c>
      <c r="E167" t="s">
        <v>1106</v>
      </c>
      <c r="F167" t="s">
        <v>1589</v>
      </c>
      <c r="G167" t="s">
        <v>1602</v>
      </c>
      <c r="H167" t="s">
        <v>1626</v>
      </c>
      <c r="I167" t="s">
        <v>1630</v>
      </c>
      <c r="J167" t="s">
        <v>1646</v>
      </c>
      <c r="K167" t="s">
        <v>1666</v>
      </c>
      <c r="M167" t="s">
        <v>1692</v>
      </c>
      <c r="N167" t="s">
        <v>1710</v>
      </c>
    </row>
    <row r="168" spans="1:14" x14ac:dyDescent="0.2">
      <c r="A168" t="s">
        <v>180</v>
      </c>
      <c r="B168" t="s">
        <v>641</v>
      </c>
      <c r="C168" t="s">
        <v>689</v>
      </c>
      <c r="D168" t="s">
        <v>794</v>
      </c>
      <c r="E168" t="s">
        <v>1107</v>
      </c>
      <c r="F168" t="s">
        <v>1590</v>
      </c>
      <c r="G168" t="s">
        <v>1618</v>
      </c>
      <c r="H168" t="s">
        <v>1627</v>
      </c>
      <c r="I168" t="s">
        <v>1630</v>
      </c>
      <c r="J168" t="s">
        <v>1646</v>
      </c>
      <c r="K168" t="s">
        <v>1665</v>
      </c>
      <c r="M168" t="s">
        <v>1692</v>
      </c>
      <c r="N168" t="s">
        <v>1700</v>
      </c>
    </row>
    <row r="169" spans="1:14" x14ac:dyDescent="0.2">
      <c r="A169" t="s">
        <v>181</v>
      </c>
      <c r="B169" t="s">
        <v>641</v>
      </c>
      <c r="C169" t="s">
        <v>689</v>
      </c>
      <c r="D169" t="s">
        <v>794</v>
      </c>
      <c r="E169" t="s">
        <v>1108</v>
      </c>
      <c r="F169" t="s">
        <v>1591</v>
      </c>
      <c r="G169" t="s">
        <v>1619</v>
      </c>
      <c r="H169" t="s">
        <v>1627</v>
      </c>
      <c r="I169" t="s">
        <v>1639</v>
      </c>
      <c r="J169" t="s">
        <v>1646</v>
      </c>
      <c r="K169" t="s">
        <v>1677</v>
      </c>
      <c r="M169" t="s">
        <v>1692</v>
      </c>
      <c r="N169" t="s">
        <v>1711</v>
      </c>
    </row>
    <row r="170" spans="1:14" x14ac:dyDescent="0.2">
      <c r="A170" t="s">
        <v>182</v>
      </c>
      <c r="B170" t="s">
        <v>641</v>
      </c>
      <c r="C170" t="s">
        <v>688</v>
      </c>
      <c r="D170" t="s">
        <v>795</v>
      </c>
      <c r="E170" t="s">
        <v>1109</v>
      </c>
      <c r="F170" t="s">
        <v>1592</v>
      </c>
      <c r="G170" t="s">
        <v>1620</v>
      </c>
      <c r="H170" t="s">
        <v>1627</v>
      </c>
      <c r="I170" t="s">
        <v>1643</v>
      </c>
      <c r="J170" t="s">
        <v>1649</v>
      </c>
      <c r="K170" t="s">
        <v>1678</v>
      </c>
      <c r="M170" t="s">
        <v>1684</v>
      </c>
      <c r="N170" t="s">
        <v>1700</v>
      </c>
    </row>
    <row r="171" spans="1:14" x14ac:dyDescent="0.2">
      <c r="A171" t="s">
        <v>183</v>
      </c>
      <c r="B171" t="s">
        <v>641</v>
      </c>
      <c r="C171" t="s">
        <v>688</v>
      </c>
      <c r="D171" t="s">
        <v>795</v>
      </c>
      <c r="E171" t="s">
        <v>1110</v>
      </c>
      <c r="F171" t="s">
        <v>1593</v>
      </c>
      <c r="G171" t="s">
        <v>1621</v>
      </c>
      <c r="H171" t="s">
        <v>1626</v>
      </c>
      <c r="I171" t="s">
        <v>1643</v>
      </c>
      <c r="J171" t="s">
        <v>1649</v>
      </c>
      <c r="K171" t="s">
        <v>1666</v>
      </c>
      <c r="M171" t="s">
        <v>1684</v>
      </c>
      <c r="N171" t="s">
        <v>1712</v>
      </c>
    </row>
    <row r="172" spans="1:14" x14ac:dyDescent="0.2">
      <c r="A172" t="s">
        <v>184</v>
      </c>
      <c r="B172" t="s">
        <v>641</v>
      </c>
      <c r="C172" t="s">
        <v>688</v>
      </c>
      <c r="D172" t="s">
        <v>795</v>
      </c>
      <c r="E172" t="s">
        <v>1111</v>
      </c>
      <c r="F172" t="s">
        <v>1594</v>
      </c>
      <c r="G172" t="s">
        <v>1621</v>
      </c>
      <c r="H172" t="s">
        <v>1626</v>
      </c>
      <c r="I172" t="s">
        <v>1643</v>
      </c>
      <c r="J172" t="s">
        <v>1649</v>
      </c>
      <c r="K172" t="s">
        <v>1666</v>
      </c>
      <c r="M172" t="s">
        <v>1684</v>
      </c>
      <c r="N172" t="s">
        <v>1712</v>
      </c>
    </row>
    <row r="173" spans="1:14" x14ac:dyDescent="0.2">
      <c r="A173" t="s">
        <v>185</v>
      </c>
      <c r="B173" t="s">
        <v>641</v>
      </c>
      <c r="C173" t="s">
        <v>689</v>
      </c>
      <c r="D173" t="s">
        <v>796</v>
      </c>
      <c r="E173" t="s">
        <v>1112</v>
      </c>
      <c r="F173" t="s">
        <v>1574</v>
      </c>
      <c r="G173" t="s">
        <v>1611</v>
      </c>
      <c r="H173" t="s">
        <v>1627</v>
      </c>
      <c r="I173" t="s">
        <v>1635</v>
      </c>
      <c r="J173" t="s">
        <v>1646</v>
      </c>
      <c r="K173" t="s">
        <v>1668</v>
      </c>
      <c r="M173" t="s">
        <v>1692</v>
      </c>
      <c r="N173" t="s">
        <v>1705</v>
      </c>
    </row>
    <row r="174" spans="1:14" x14ac:dyDescent="0.2">
      <c r="A174" t="s">
        <v>186</v>
      </c>
      <c r="B174" t="s">
        <v>641</v>
      </c>
      <c r="C174" t="s">
        <v>689</v>
      </c>
      <c r="D174" t="s">
        <v>796</v>
      </c>
      <c r="E174" t="s">
        <v>1113</v>
      </c>
      <c r="F174" t="s">
        <v>1575</v>
      </c>
      <c r="G174" t="s">
        <v>1612</v>
      </c>
      <c r="H174" t="s">
        <v>1626</v>
      </c>
      <c r="I174" t="s">
        <v>1636</v>
      </c>
      <c r="J174" t="s">
        <v>1646</v>
      </c>
      <c r="K174" t="s">
        <v>1669</v>
      </c>
      <c r="M174" t="s">
        <v>1692</v>
      </c>
      <c r="N174" t="s">
        <v>1706</v>
      </c>
    </row>
    <row r="175" spans="1:14" x14ac:dyDescent="0.2">
      <c r="A175" t="s">
        <v>187</v>
      </c>
      <c r="B175" t="s">
        <v>641</v>
      </c>
      <c r="C175" t="s">
        <v>689</v>
      </c>
      <c r="D175" t="s">
        <v>796</v>
      </c>
      <c r="E175" t="s">
        <v>1114</v>
      </c>
      <c r="F175" t="s">
        <v>1576</v>
      </c>
      <c r="G175" t="s">
        <v>1602</v>
      </c>
      <c r="H175" t="s">
        <v>1626</v>
      </c>
      <c r="I175" t="s">
        <v>1637</v>
      </c>
      <c r="J175" t="s">
        <v>1646</v>
      </c>
      <c r="K175" t="s">
        <v>1670</v>
      </c>
      <c r="M175" t="s">
        <v>1692</v>
      </c>
      <c r="N175" t="s">
        <v>1700</v>
      </c>
    </row>
    <row r="176" spans="1:14" x14ac:dyDescent="0.2">
      <c r="A176" t="s">
        <v>188</v>
      </c>
      <c r="B176" t="s">
        <v>641</v>
      </c>
      <c r="C176" t="s">
        <v>689</v>
      </c>
      <c r="D176" t="s">
        <v>797</v>
      </c>
      <c r="E176" t="s">
        <v>1115</v>
      </c>
      <c r="F176" t="s">
        <v>1583</v>
      </c>
      <c r="G176" t="s">
        <v>1616</v>
      </c>
      <c r="H176" t="s">
        <v>1627</v>
      </c>
      <c r="I176" t="s">
        <v>1640</v>
      </c>
      <c r="J176" t="s">
        <v>1648</v>
      </c>
      <c r="K176" t="s">
        <v>1672</v>
      </c>
      <c r="M176" t="s">
        <v>1692</v>
      </c>
      <c r="N176" t="s">
        <v>1700</v>
      </c>
    </row>
    <row r="177" spans="1:14" x14ac:dyDescent="0.2">
      <c r="A177" t="s">
        <v>189</v>
      </c>
      <c r="B177" t="s">
        <v>641</v>
      </c>
      <c r="C177" t="s">
        <v>689</v>
      </c>
      <c r="D177" t="s">
        <v>797</v>
      </c>
      <c r="E177" t="s">
        <v>1116</v>
      </c>
      <c r="F177" t="s">
        <v>1584</v>
      </c>
      <c r="G177" t="s">
        <v>1617</v>
      </c>
      <c r="H177" t="s">
        <v>1627</v>
      </c>
      <c r="I177" t="s">
        <v>1641</v>
      </c>
      <c r="J177" t="s">
        <v>1648</v>
      </c>
      <c r="K177" t="s">
        <v>1665</v>
      </c>
      <c r="M177" t="s">
        <v>1684</v>
      </c>
      <c r="N177" t="s">
        <v>1708</v>
      </c>
    </row>
    <row r="178" spans="1:14" x14ac:dyDescent="0.2">
      <c r="A178" t="s">
        <v>190</v>
      </c>
      <c r="B178" t="s">
        <v>641</v>
      </c>
      <c r="C178" t="s">
        <v>689</v>
      </c>
      <c r="D178" t="s">
        <v>797</v>
      </c>
      <c r="E178" t="s">
        <v>1117</v>
      </c>
      <c r="F178" t="s">
        <v>1585</v>
      </c>
      <c r="G178" t="s">
        <v>1607</v>
      </c>
      <c r="H178" t="s">
        <v>1626</v>
      </c>
      <c r="I178" t="s">
        <v>1642</v>
      </c>
      <c r="J178" t="s">
        <v>1648</v>
      </c>
      <c r="K178" t="s">
        <v>1673</v>
      </c>
      <c r="M178" t="s">
        <v>1692</v>
      </c>
      <c r="N178" t="s">
        <v>1700</v>
      </c>
    </row>
    <row r="179" spans="1:14" x14ac:dyDescent="0.2">
      <c r="A179" t="s">
        <v>191</v>
      </c>
      <c r="B179" t="s">
        <v>641</v>
      </c>
      <c r="C179" t="s">
        <v>690</v>
      </c>
      <c r="D179" t="s">
        <v>798</v>
      </c>
      <c r="E179" t="s">
        <v>1118</v>
      </c>
      <c r="F179" t="s">
        <v>1565</v>
      </c>
      <c r="G179" t="s">
        <v>1607</v>
      </c>
      <c r="H179" t="s">
        <v>1626</v>
      </c>
      <c r="I179" t="s">
        <v>1632</v>
      </c>
      <c r="J179" t="s">
        <v>1645</v>
      </c>
      <c r="K179" t="s">
        <v>1662</v>
      </c>
      <c r="M179" t="s">
        <v>1692</v>
      </c>
      <c r="N179" t="s">
        <v>1700</v>
      </c>
    </row>
    <row r="180" spans="1:14" x14ac:dyDescent="0.2">
      <c r="A180" t="s">
        <v>192</v>
      </c>
      <c r="B180" t="s">
        <v>641</v>
      </c>
      <c r="C180" t="s">
        <v>690</v>
      </c>
      <c r="D180" t="s">
        <v>798</v>
      </c>
      <c r="E180" t="s">
        <v>1119</v>
      </c>
      <c r="F180" t="s">
        <v>1566</v>
      </c>
      <c r="G180" t="s">
        <v>1602</v>
      </c>
      <c r="H180" t="s">
        <v>1627</v>
      </c>
      <c r="I180" t="s">
        <v>1632</v>
      </c>
      <c r="J180" t="s">
        <v>1645</v>
      </c>
      <c r="K180" t="s">
        <v>1663</v>
      </c>
      <c r="M180" t="s">
        <v>1692</v>
      </c>
      <c r="N180" t="s">
        <v>1700</v>
      </c>
    </row>
    <row r="181" spans="1:14" x14ac:dyDescent="0.2">
      <c r="A181" t="s">
        <v>193</v>
      </c>
      <c r="B181" t="s">
        <v>641</v>
      </c>
      <c r="C181" t="s">
        <v>690</v>
      </c>
      <c r="D181" t="s">
        <v>798</v>
      </c>
      <c r="E181" t="s">
        <v>1120</v>
      </c>
      <c r="F181" t="s">
        <v>1567</v>
      </c>
      <c r="G181" t="s">
        <v>1608</v>
      </c>
      <c r="H181" t="s">
        <v>1626</v>
      </c>
      <c r="I181" t="s">
        <v>1632</v>
      </c>
      <c r="J181" t="s">
        <v>1645</v>
      </c>
      <c r="K181" t="s">
        <v>1664</v>
      </c>
      <c r="M181" t="s">
        <v>1692</v>
      </c>
      <c r="N181" t="s">
        <v>1700</v>
      </c>
    </row>
    <row r="182" spans="1:14" x14ac:dyDescent="0.2">
      <c r="A182" t="s">
        <v>194</v>
      </c>
      <c r="B182" t="s">
        <v>641</v>
      </c>
      <c r="C182" t="s">
        <v>689</v>
      </c>
      <c r="D182" t="s">
        <v>799</v>
      </c>
      <c r="E182" t="s">
        <v>1121</v>
      </c>
      <c r="F182" t="s">
        <v>1589</v>
      </c>
      <c r="G182" t="s">
        <v>1602</v>
      </c>
      <c r="H182" t="s">
        <v>1626</v>
      </c>
      <c r="I182" t="s">
        <v>1630</v>
      </c>
      <c r="J182" t="s">
        <v>1650</v>
      </c>
      <c r="K182" t="s">
        <v>1666</v>
      </c>
      <c r="M182" t="s">
        <v>1692</v>
      </c>
      <c r="N182" t="s">
        <v>1710</v>
      </c>
    </row>
    <row r="183" spans="1:14" x14ac:dyDescent="0.2">
      <c r="A183" t="s">
        <v>195</v>
      </c>
      <c r="B183" t="s">
        <v>641</v>
      </c>
      <c r="C183" t="s">
        <v>689</v>
      </c>
      <c r="D183" t="s">
        <v>799</v>
      </c>
      <c r="E183" t="s">
        <v>1122</v>
      </c>
      <c r="F183" t="s">
        <v>1590</v>
      </c>
      <c r="G183" t="s">
        <v>1618</v>
      </c>
      <c r="H183" t="s">
        <v>1627</v>
      </c>
      <c r="I183" t="s">
        <v>1630</v>
      </c>
      <c r="J183" t="s">
        <v>1650</v>
      </c>
      <c r="K183" t="s">
        <v>1665</v>
      </c>
      <c r="M183" t="s">
        <v>1692</v>
      </c>
      <c r="N183" t="s">
        <v>1713</v>
      </c>
    </row>
    <row r="184" spans="1:14" x14ac:dyDescent="0.2">
      <c r="A184" t="s">
        <v>196</v>
      </c>
      <c r="B184" t="s">
        <v>641</v>
      </c>
      <c r="C184" t="s">
        <v>689</v>
      </c>
      <c r="D184" t="s">
        <v>799</v>
      </c>
      <c r="E184" t="s">
        <v>1123</v>
      </c>
      <c r="F184" t="s">
        <v>1591</v>
      </c>
      <c r="G184" t="s">
        <v>1619</v>
      </c>
      <c r="H184" t="s">
        <v>1627</v>
      </c>
      <c r="I184" t="s">
        <v>1639</v>
      </c>
      <c r="J184" t="s">
        <v>1650</v>
      </c>
      <c r="K184" t="s">
        <v>1677</v>
      </c>
      <c r="M184" t="s">
        <v>1692</v>
      </c>
      <c r="N184" t="s">
        <v>1711</v>
      </c>
    </row>
    <row r="185" spans="1:14" x14ac:dyDescent="0.2">
      <c r="A185" t="s">
        <v>197</v>
      </c>
      <c r="B185" t="s">
        <v>641</v>
      </c>
      <c r="C185" t="s">
        <v>689</v>
      </c>
      <c r="D185" t="s">
        <v>800</v>
      </c>
      <c r="E185" t="s">
        <v>1124</v>
      </c>
      <c r="F185" t="s">
        <v>1559</v>
      </c>
      <c r="G185" t="s">
        <v>1602</v>
      </c>
      <c r="H185" t="s">
        <v>1626</v>
      </c>
      <c r="I185" t="s">
        <v>1629</v>
      </c>
      <c r="J185" t="s">
        <v>1646</v>
      </c>
      <c r="K185" t="s">
        <v>1655</v>
      </c>
      <c r="M185" t="s">
        <v>1692</v>
      </c>
      <c r="N185" t="s">
        <v>1698</v>
      </c>
    </row>
    <row r="186" spans="1:14" x14ac:dyDescent="0.2">
      <c r="A186" t="s">
        <v>198</v>
      </c>
      <c r="B186" t="s">
        <v>641</v>
      </c>
      <c r="C186" t="s">
        <v>689</v>
      </c>
      <c r="D186" t="s">
        <v>800</v>
      </c>
      <c r="E186" t="s">
        <v>1125</v>
      </c>
      <c r="F186" t="s">
        <v>1560</v>
      </c>
      <c r="G186" t="s">
        <v>1604</v>
      </c>
      <c r="H186" t="s">
        <v>1626</v>
      </c>
      <c r="I186" t="s">
        <v>1629</v>
      </c>
      <c r="J186" t="s">
        <v>1646</v>
      </c>
      <c r="K186" t="s">
        <v>1657</v>
      </c>
      <c r="M186" t="s">
        <v>1692</v>
      </c>
      <c r="N186" t="s">
        <v>1698</v>
      </c>
    </row>
    <row r="187" spans="1:14" x14ac:dyDescent="0.2">
      <c r="A187" t="s">
        <v>199</v>
      </c>
      <c r="B187" t="s">
        <v>641</v>
      </c>
      <c r="C187" t="s">
        <v>689</v>
      </c>
      <c r="D187" t="s">
        <v>800</v>
      </c>
      <c r="E187" t="s">
        <v>1126</v>
      </c>
      <c r="F187" t="s">
        <v>1561</v>
      </c>
      <c r="G187" t="s">
        <v>1605</v>
      </c>
      <c r="H187" t="s">
        <v>1626</v>
      </c>
      <c r="I187" t="s">
        <v>1630</v>
      </c>
      <c r="J187" t="s">
        <v>1646</v>
      </c>
      <c r="K187" t="s">
        <v>1658</v>
      </c>
      <c r="M187" t="s">
        <v>1684</v>
      </c>
      <c r="N187" t="s">
        <v>1698</v>
      </c>
    </row>
    <row r="188" spans="1:14" x14ac:dyDescent="0.2">
      <c r="A188" t="s">
        <v>200</v>
      </c>
      <c r="B188" t="s">
        <v>641</v>
      </c>
      <c r="C188" t="s">
        <v>688</v>
      </c>
      <c r="D188" t="s">
        <v>801</v>
      </c>
      <c r="E188" t="s">
        <v>1127</v>
      </c>
      <c r="F188" t="s">
        <v>1562</v>
      </c>
      <c r="G188" t="s">
        <v>1606</v>
      </c>
      <c r="H188" t="s">
        <v>1627</v>
      </c>
      <c r="I188" t="s">
        <v>1631</v>
      </c>
      <c r="J188" t="s">
        <v>1649</v>
      </c>
      <c r="K188" t="s">
        <v>1659</v>
      </c>
      <c r="M188" t="s">
        <v>1685</v>
      </c>
      <c r="N188" t="s">
        <v>1700</v>
      </c>
    </row>
    <row r="189" spans="1:14" x14ac:dyDescent="0.2">
      <c r="A189" t="s">
        <v>201</v>
      </c>
      <c r="B189" t="s">
        <v>641</v>
      </c>
      <c r="C189" t="s">
        <v>688</v>
      </c>
      <c r="D189" t="s">
        <v>801</v>
      </c>
      <c r="E189" t="s">
        <v>1128</v>
      </c>
      <c r="F189" t="s">
        <v>1563</v>
      </c>
      <c r="G189" t="s">
        <v>1607</v>
      </c>
      <c r="H189" t="s">
        <v>1626</v>
      </c>
      <c r="I189" t="s">
        <v>1631</v>
      </c>
      <c r="J189" t="s">
        <v>1649</v>
      </c>
      <c r="K189" t="s">
        <v>1660</v>
      </c>
      <c r="M189" t="s">
        <v>1685</v>
      </c>
      <c r="N189" t="s">
        <v>1700</v>
      </c>
    </row>
    <row r="190" spans="1:14" x14ac:dyDescent="0.2">
      <c r="A190" t="s">
        <v>202</v>
      </c>
      <c r="B190" t="s">
        <v>641</v>
      </c>
      <c r="C190" t="s">
        <v>688</v>
      </c>
      <c r="D190" t="s">
        <v>801</v>
      </c>
      <c r="E190" t="s">
        <v>1129</v>
      </c>
      <c r="F190" t="s">
        <v>1564</v>
      </c>
      <c r="G190" t="s">
        <v>1607</v>
      </c>
      <c r="H190" t="s">
        <v>1626</v>
      </c>
      <c r="I190" t="s">
        <v>1631</v>
      </c>
      <c r="J190" t="s">
        <v>1649</v>
      </c>
      <c r="K190" t="s">
        <v>1661</v>
      </c>
      <c r="M190" t="s">
        <v>1685</v>
      </c>
      <c r="N190" t="s">
        <v>1700</v>
      </c>
    </row>
    <row r="191" spans="1:14" x14ac:dyDescent="0.2">
      <c r="A191" t="s">
        <v>203</v>
      </c>
      <c r="B191" t="s">
        <v>642</v>
      </c>
      <c r="C191" t="s">
        <v>691</v>
      </c>
      <c r="D191" t="s">
        <v>802</v>
      </c>
      <c r="E191" t="s">
        <v>1130</v>
      </c>
      <c r="F191" t="s">
        <v>1556</v>
      </c>
      <c r="G191" t="s">
        <v>1601</v>
      </c>
      <c r="H191" t="s">
        <v>1626</v>
      </c>
      <c r="I191" t="s">
        <v>1628</v>
      </c>
      <c r="J191" t="s">
        <v>1646</v>
      </c>
      <c r="K191" t="s">
        <v>1654</v>
      </c>
      <c r="M191" t="s">
        <v>1682</v>
      </c>
      <c r="N191" t="s">
        <v>1697</v>
      </c>
    </row>
    <row r="192" spans="1:14" x14ac:dyDescent="0.2">
      <c r="A192" t="s">
        <v>204</v>
      </c>
      <c r="B192" t="s">
        <v>642</v>
      </c>
      <c r="C192" t="s">
        <v>691</v>
      </c>
      <c r="D192" t="s">
        <v>802</v>
      </c>
      <c r="E192" t="s">
        <v>1131</v>
      </c>
      <c r="F192" t="s">
        <v>1557</v>
      </c>
      <c r="G192" t="s">
        <v>1602</v>
      </c>
      <c r="H192" t="s">
        <v>1626</v>
      </c>
      <c r="I192" t="s">
        <v>1628</v>
      </c>
      <c r="J192" t="s">
        <v>1646</v>
      </c>
      <c r="K192" t="s">
        <v>1655</v>
      </c>
      <c r="M192" t="s">
        <v>1682</v>
      </c>
      <c r="N192" t="s">
        <v>1699</v>
      </c>
    </row>
    <row r="193" spans="1:14" x14ac:dyDescent="0.2">
      <c r="A193" t="s">
        <v>205</v>
      </c>
      <c r="B193" t="s">
        <v>642</v>
      </c>
      <c r="C193" t="s">
        <v>691</v>
      </c>
      <c r="D193" t="s">
        <v>802</v>
      </c>
      <c r="E193" t="s">
        <v>1132</v>
      </c>
      <c r="F193" t="s">
        <v>1558</v>
      </c>
      <c r="G193" t="s">
        <v>1603</v>
      </c>
      <c r="H193" t="s">
        <v>1627</v>
      </c>
      <c r="I193" t="s">
        <v>1628</v>
      </c>
      <c r="J193" t="s">
        <v>1646</v>
      </c>
      <c r="K193" t="s">
        <v>1656</v>
      </c>
      <c r="M193" t="s">
        <v>1682</v>
      </c>
      <c r="N193" t="s">
        <v>1699</v>
      </c>
    </row>
    <row r="194" spans="1:14" x14ac:dyDescent="0.2">
      <c r="A194" t="s">
        <v>206</v>
      </c>
      <c r="B194" t="s">
        <v>642</v>
      </c>
      <c r="C194" t="s">
        <v>692</v>
      </c>
      <c r="D194" t="s">
        <v>803</v>
      </c>
      <c r="E194" t="s">
        <v>1133</v>
      </c>
      <c r="F194" t="s">
        <v>1556</v>
      </c>
      <c r="G194" t="s">
        <v>1601</v>
      </c>
      <c r="H194" t="s">
        <v>1626</v>
      </c>
      <c r="I194" t="s">
        <v>1628</v>
      </c>
      <c r="J194" t="s">
        <v>1646</v>
      </c>
      <c r="K194" t="s">
        <v>1654</v>
      </c>
      <c r="M194" t="s">
        <v>1682</v>
      </c>
      <c r="N194" t="s">
        <v>1697</v>
      </c>
    </row>
    <row r="195" spans="1:14" x14ac:dyDescent="0.2">
      <c r="A195" t="s">
        <v>207</v>
      </c>
      <c r="B195" t="s">
        <v>642</v>
      </c>
      <c r="C195" t="s">
        <v>692</v>
      </c>
      <c r="D195" t="s">
        <v>803</v>
      </c>
      <c r="E195" t="s">
        <v>1134</v>
      </c>
      <c r="F195" t="s">
        <v>1557</v>
      </c>
      <c r="G195" t="s">
        <v>1602</v>
      </c>
      <c r="H195" t="s">
        <v>1626</v>
      </c>
      <c r="I195" t="s">
        <v>1628</v>
      </c>
      <c r="J195" t="s">
        <v>1646</v>
      </c>
      <c r="K195" t="s">
        <v>1655</v>
      </c>
      <c r="M195" t="s">
        <v>1682</v>
      </c>
      <c r="N195" t="s">
        <v>1698</v>
      </c>
    </row>
    <row r="196" spans="1:14" x14ac:dyDescent="0.2">
      <c r="A196" t="s">
        <v>208</v>
      </c>
      <c r="B196" t="s">
        <v>642</v>
      </c>
      <c r="C196" t="s">
        <v>692</v>
      </c>
      <c r="D196" t="s">
        <v>803</v>
      </c>
      <c r="E196" t="s">
        <v>1135</v>
      </c>
      <c r="F196" t="s">
        <v>1558</v>
      </c>
      <c r="G196" t="s">
        <v>1603</v>
      </c>
      <c r="H196" t="s">
        <v>1627</v>
      </c>
      <c r="I196" t="s">
        <v>1628</v>
      </c>
      <c r="J196" t="s">
        <v>1646</v>
      </c>
      <c r="K196" t="s">
        <v>1656</v>
      </c>
      <c r="M196" t="s">
        <v>1682</v>
      </c>
      <c r="N196" t="s">
        <v>1699</v>
      </c>
    </row>
    <row r="197" spans="1:14" x14ac:dyDescent="0.2">
      <c r="A197" t="s">
        <v>209</v>
      </c>
      <c r="B197" t="s">
        <v>642</v>
      </c>
      <c r="C197" t="s">
        <v>693</v>
      </c>
      <c r="D197" t="s">
        <v>804</v>
      </c>
      <c r="E197" t="s">
        <v>1136</v>
      </c>
      <c r="F197" t="s">
        <v>1556</v>
      </c>
      <c r="G197" t="s">
        <v>1601</v>
      </c>
      <c r="H197" t="s">
        <v>1626</v>
      </c>
      <c r="I197" t="s">
        <v>1628</v>
      </c>
      <c r="J197" t="s">
        <v>1645</v>
      </c>
      <c r="K197" t="s">
        <v>1654</v>
      </c>
      <c r="M197" t="s">
        <v>1682</v>
      </c>
      <c r="N197" t="s">
        <v>1697</v>
      </c>
    </row>
    <row r="198" spans="1:14" x14ac:dyDescent="0.2">
      <c r="A198" t="s">
        <v>210</v>
      </c>
      <c r="B198" t="s">
        <v>642</v>
      </c>
      <c r="C198" t="s">
        <v>693</v>
      </c>
      <c r="D198" t="s">
        <v>804</v>
      </c>
      <c r="E198" t="s">
        <v>1137</v>
      </c>
      <c r="F198" t="s">
        <v>1557</v>
      </c>
      <c r="G198" t="s">
        <v>1602</v>
      </c>
      <c r="H198" t="s">
        <v>1626</v>
      </c>
      <c r="I198" t="s">
        <v>1628</v>
      </c>
      <c r="J198" t="s">
        <v>1645</v>
      </c>
      <c r="K198" t="s">
        <v>1655</v>
      </c>
      <c r="M198" t="s">
        <v>1682</v>
      </c>
      <c r="N198" t="s">
        <v>1698</v>
      </c>
    </row>
    <row r="199" spans="1:14" x14ac:dyDescent="0.2">
      <c r="A199" t="s">
        <v>211</v>
      </c>
      <c r="B199" t="s">
        <v>642</v>
      </c>
      <c r="C199" t="s">
        <v>693</v>
      </c>
      <c r="D199" t="s">
        <v>804</v>
      </c>
      <c r="E199" t="s">
        <v>1138</v>
      </c>
      <c r="F199" t="s">
        <v>1558</v>
      </c>
      <c r="G199" t="s">
        <v>1603</v>
      </c>
      <c r="H199" t="s">
        <v>1627</v>
      </c>
      <c r="I199" t="s">
        <v>1628</v>
      </c>
      <c r="J199" t="s">
        <v>1645</v>
      </c>
      <c r="K199" t="s">
        <v>1656</v>
      </c>
      <c r="M199" t="s">
        <v>1682</v>
      </c>
      <c r="N199" t="s">
        <v>1699</v>
      </c>
    </row>
    <row r="200" spans="1:14" x14ac:dyDescent="0.2">
      <c r="A200" t="s">
        <v>212</v>
      </c>
      <c r="B200" t="s">
        <v>642</v>
      </c>
      <c r="C200" t="s">
        <v>693</v>
      </c>
      <c r="D200" t="s">
        <v>805</v>
      </c>
      <c r="E200" t="s">
        <v>1139</v>
      </c>
      <c r="F200" t="s">
        <v>1562</v>
      </c>
      <c r="G200" t="s">
        <v>1606</v>
      </c>
      <c r="H200" t="s">
        <v>1627</v>
      </c>
      <c r="I200" t="s">
        <v>1631</v>
      </c>
      <c r="J200" t="s">
        <v>1645</v>
      </c>
      <c r="K200" t="s">
        <v>1659</v>
      </c>
      <c r="M200" t="s">
        <v>1685</v>
      </c>
      <c r="N200" t="s">
        <v>1700</v>
      </c>
    </row>
    <row r="201" spans="1:14" x14ac:dyDescent="0.2">
      <c r="A201" t="s">
        <v>213</v>
      </c>
      <c r="B201" t="s">
        <v>642</v>
      </c>
      <c r="C201" t="s">
        <v>693</v>
      </c>
      <c r="D201" t="s">
        <v>805</v>
      </c>
      <c r="E201" t="s">
        <v>1140</v>
      </c>
      <c r="F201" t="s">
        <v>1563</v>
      </c>
      <c r="G201" t="s">
        <v>1607</v>
      </c>
      <c r="H201" t="s">
        <v>1626</v>
      </c>
      <c r="I201" t="s">
        <v>1631</v>
      </c>
      <c r="J201" t="s">
        <v>1645</v>
      </c>
      <c r="K201" t="s">
        <v>1660</v>
      </c>
      <c r="M201" t="s">
        <v>1685</v>
      </c>
      <c r="N201" t="s">
        <v>1700</v>
      </c>
    </row>
    <row r="202" spans="1:14" x14ac:dyDescent="0.2">
      <c r="A202" t="s">
        <v>214</v>
      </c>
      <c r="B202" t="s">
        <v>642</v>
      </c>
      <c r="C202" t="s">
        <v>693</v>
      </c>
      <c r="D202" t="s">
        <v>805</v>
      </c>
      <c r="E202" t="s">
        <v>1141</v>
      </c>
      <c r="F202" t="s">
        <v>1564</v>
      </c>
      <c r="G202" t="s">
        <v>1607</v>
      </c>
      <c r="H202" t="s">
        <v>1626</v>
      </c>
      <c r="I202" t="s">
        <v>1631</v>
      </c>
      <c r="J202" t="s">
        <v>1645</v>
      </c>
      <c r="K202" t="s">
        <v>1661</v>
      </c>
      <c r="M202" t="s">
        <v>1685</v>
      </c>
      <c r="N202" t="s">
        <v>1700</v>
      </c>
    </row>
    <row r="203" spans="1:14" x14ac:dyDescent="0.2">
      <c r="A203" t="s">
        <v>215</v>
      </c>
      <c r="B203" t="s">
        <v>642</v>
      </c>
      <c r="C203" t="s">
        <v>692</v>
      </c>
      <c r="D203" t="s">
        <v>806</v>
      </c>
      <c r="E203" t="s">
        <v>1142</v>
      </c>
      <c r="F203" t="s">
        <v>1559</v>
      </c>
      <c r="G203" t="s">
        <v>1602</v>
      </c>
      <c r="H203" t="s">
        <v>1626</v>
      </c>
      <c r="I203" t="s">
        <v>1629</v>
      </c>
      <c r="J203" t="s">
        <v>1646</v>
      </c>
      <c r="K203" t="s">
        <v>1655</v>
      </c>
      <c r="M203" t="s">
        <v>1682</v>
      </c>
      <c r="N203" t="s">
        <v>1698</v>
      </c>
    </row>
    <row r="204" spans="1:14" x14ac:dyDescent="0.2">
      <c r="A204" t="s">
        <v>216</v>
      </c>
      <c r="B204" t="s">
        <v>642</v>
      </c>
      <c r="C204" t="s">
        <v>692</v>
      </c>
      <c r="D204" t="s">
        <v>806</v>
      </c>
      <c r="E204" t="s">
        <v>1143</v>
      </c>
      <c r="F204" t="s">
        <v>1560</v>
      </c>
      <c r="G204" t="s">
        <v>1604</v>
      </c>
      <c r="H204" t="s">
        <v>1626</v>
      </c>
      <c r="I204" t="s">
        <v>1629</v>
      </c>
      <c r="J204" t="s">
        <v>1646</v>
      </c>
      <c r="K204" t="s">
        <v>1657</v>
      </c>
      <c r="M204" t="s">
        <v>1682</v>
      </c>
      <c r="N204" t="s">
        <v>1698</v>
      </c>
    </row>
    <row r="205" spans="1:14" x14ac:dyDescent="0.2">
      <c r="A205" t="s">
        <v>217</v>
      </c>
      <c r="B205" t="s">
        <v>642</v>
      </c>
      <c r="C205" t="s">
        <v>692</v>
      </c>
      <c r="D205" t="s">
        <v>806</v>
      </c>
      <c r="E205" t="s">
        <v>1144</v>
      </c>
      <c r="F205" t="s">
        <v>1561</v>
      </c>
      <c r="G205" t="s">
        <v>1605</v>
      </c>
      <c r="H205" t="s">
        <v>1626</v>
      </c>
      <c r="I205" t="s">
        <v>1630</v>
      </c>
      <c r="J205" t="s">
        <v>1646</v>
      </c>
      <c r="K205" t="s">
        <v>1658</v>
      </c>
      <c r="M205" t="s">
        <v>1684</v>
      </c>
      <c r="N205" t="s">
        <v>1698</v>
      </c>
    </row>
    <row r="206" spans="1:14" x14ac:dyDescent="0.2">
      <c r="A206" t="s">
        <v>218</v>
      </c>
      <c r="B206" t="s">
        <v>642</v>
      </c>
      <c r="C206" t="s">
        <v>693</v>
      </c>
      <c r="D206" t="s">
        <v>807</v>
      </c>
      <c r="E206" t="s">
        <v>1145</v>
      </c>
      <c r="F206" t="s">
        <v>1565</v>
      </c>
      <c r="G206" t="s">
        <v>1607</v>
      </c>
      <c r="H206" t="s">
        <v>1626</v>
      </c>
      <c r="I206" t="s">
        <v>1632</v>
      </c>
      <c r="J206" t="s">
        <v>1645</v>
      </c>
      <c r="K206" t="s">
        <v>1662</v>
      </c>
      <c r="M206" t="s">
        <v>1682</v>
      </c>
      <c r="N206" t="s">
        <v>1700</v>
      </c>
    </row>
    <row r="207" spans="1:14" x14ac:dyDescent="0.2">
      <c r="A207" t="s">
        <v>219</v>
      </c>
      <c r="B207" t="s">
        <v>642</v>
      </c>
      <c r="C207" t="s">
        <v>693</v>
      </c>
      <c r="D207" t="s">
        <v>807</v>
      </c>
      <c r="E207" t="s">
        <v>1146</v>
      </c>
      <c r="F207" t="s">
        <v>1566</v>
      </c>
      <c r="G207" t="s">
        <v>1602</v>
      </c>
      <c r="H207" t="s">
        <v>1627</v>
      </c>
      <c r="I207" t="s">
        <v>1632</v>
      </c>
      <c r="J207" t="s">
        <v>1645</v>
      </c>
      <c r="K207" t="s">
        <v>1663</v>
      </c>
      <c r="M207" t="s">
        <v>1682</v>
      </c>
      <c r="N207" t="s">
        <v>1700</v>
      </c>
    </row>
    <row r="208" spans="1:14" x14ac:dyDescent="0.2">
      <c r="A208" t="s">
        <v>220</v>
      </c>
      <c r="B208" t="s">
        <v>642</v>
      </c>
      <c r="C208" t="s">
        <v>693</v>
      </c>
      <c r="D208" t="s">
        <v>807</v>
      </c>
      <c r="E208" t="s">
        <v>1147</v>
      </c>
      <c r="F208" t="s">
        <v>1567</v>
      </c>
      <c r="G208" t="s">
        <v>1608</v>
      </c>
      <c r="H208" t="s">
        <v>1626</v>
      </c>
      <c r="I208" t="s">
        <v>1632</v>
      </c>
      <c r="J208" t="s">
        <v>1645</v>
      </c>
      <c r="K208" t="s">
        <v>1664</v>
      </c>
      <c r="M208" t="s">
        <v>1682</v>
      </c>
      <c r="N208" t="s">
        <v>1700</v>
      </c>
    </row>
    <row r="209" spans="1:14" x14ac:dyDescent="0.2">
      <c r="A209" t="s">
        <v>221</v>
      </c>
      <c r="B209" t="s">
        <v>642</v>
      </c>
      <c r="C209" t="s">
        <v>694</v>
      </c>
      <c r="D209" t="s">
        <v>808</v>
      </c>
      <c r="E209" t="s">
        <v>1148</v>
      </c>
      <c r="F209" t="s">
        <v>1556</v>
      </c>
      <c r="G209" t="s">
        <v>1601</v>
      </c>
      <c r="H209" t="s">
        <v>1626</v>
      </c>
      <c r="I209" t="s">
        <v>1628</v>
      </c>
      <c r="J209" t="s">
        <v>1645</v>
      </c>
      <c r="K209" t="s">
        <v>1654</v>
      </c>
      <c r="M209" t="s">
        <v>1682</v>
      </c>
      <c r="N209" t="s">
        <v>1697</v>
      </c>
    </row>
    <row r="210" spans="1:14" x14ac:dyDescent="0.2">
      <c r="A210" t="s">
        <v>222</v>
      </c>
      <c r="B210" t="s">
        <v>642</v>
      </c>
      <c r="C210" t="s">
        <v>694</v>
      </c>
      <c r="D210" t="s">
        <v>808</v>
      </c>
      <c r="E210" t="s">
        <v>1149</v>
      </c>
      <c r="F210" t="s">
        <v>1557</v>
      </c>
      <c r="G210" t="s">
        <v>1602</v>
      </c>
      <c r="H210" t="s">
        <v>1626</v>
      </c>
      <c r="I210" t="s">
        <v>1628</v>
      </c>
      <c r="J210" t="s">
        <v>1645</v>
      </c>
      <c r="K210" t="s">
        <v>1655</v>
      </c>
      <c r="M210" t="s">
        <v>1682</v>
      </c>
      <c r="N210" t="s">
        <v>1698</v>
      </c>
    </row>
    <row r="211" spans="1:14" x14ac:dyDescent="0.2">
      <c r="A211" t="s">
        <v>223</v>
      </c>
      <c r="B211" t="s">
        <v>642</v>
      </c>
      <c r="C211" t="s">
        <v>694</v>
      </c>
      <c r="D211" t="s">
        <v>808</v>
      </c>
      <c r="E211" t="s">
        <v>1150</v>
      </c>
      <c r="F211" t="s">
        <v>1558</v>
      </c>
      <c r="G211" t="s">
        <v>1603</v>
      </c>
      <c r="H211" t="s">
        <v>1627</v>
      </c>
      <c r="I211" t="s">
        <v>1628</v>
      </c>
      <c r="J211" t="s">
        <v>1645</v>
      </c>
      <c r="K211" t="s">
        <v>1656</v>
      </c>
      <c r="M211" t="s">
        <v>1682</v>
      </c>
      <c r="N211" t="s">
        <v>1699</v>
      </c>
    </row>
    <row r="212" spans="1:14" x14ac:dyDescent="0.2">
      <c r="A212" t="s">
        <v>224</v>
      </c>
      <c r="B212" t="s">
        <v>642</v>
      </c>
      <c r="C212" t="s">
        <v>691</v>
      </c>
      <c r="D212" t="s">
        <v>809</v>
      </c>
      <c r="E212" t="s">
        <v>1151</v>
      </c>
      <c r="F212" t="s">
        <v>1562</v>
      </c>
      <c r="G212" t="s">
        <v>1606</v>
      </c>
      <c r="H212" t="s">
        <v>1627</v>
      </c>
      <c r="I212" t="s">
        <v>1631</v>
      </c>
      <c r="J212" t="s">
        <v>1645</v>
      </c>
      <c r="K212" t="s">
        <v>1659</v>
      </c>
      <c r="M212" t="s">
        <v>1685</v>
      </c>
      <c r="N212" t="s">
        <v>1700</v>
      </c>
    </row>
    <row r="213" spans="1:14" x14ac:dyDescent="0.2">
      <c r="A213" t="s">
        <v>225</v>
      </c>
      <c r="B213" t="s">
        <v>642</v>
      </c>
      <c r="C213" t="s">
        <v>691</v>
      </c>
      <c r="D213" t="s">
        <v>809</v>
      </c>
      <c r="E213" t="s">
        <v>1152</v>
      </c>
      <c r="F213" t="s">
        <v>1563</v>
      </c>
      <c r="G213" t="s">
        <v>1607</v>
      </c>
      <c r="H213" t="s">
        <v>1626</v>
      </c>
      <c r="I213" t="s">
        <v>1631</v>
      </c>
      <c r="J213" t="s">
        <v>1645</v>
      </c>
      <c r="K213" t="s">
        <v>1660</v>
      </c>
      <c r="M213" t="s">
        <v>1685</v>
      </c>
      <c r="N213" t="s">
        <v>1700</v>
      </c>
    </row>
    <row r="214" spans="1:14" x14ac:dyDescent="0.2">
      <c r="A214" t="s">
        <v>226</v>
      </c>
      <c r="B214" t="s">
        <v>642</v>
      </c>
      <c r="C214" t="s">
        <v>691</v>
      </c>
      <c r="D214" t="s">
        <v>809</v>
      </c>
      <c r="E214" t="s">
        <v>1153</v>
      </c>
      <c r="F214" t="s">
        <v>1564</v>
      </c>
      <c r="G214" t="s">
        <v>1607</v>
      </c>
      <c r="H214" t="s">
        <v>1626</v>
      </c>
      <c r="I214" t="s">
        <v>1631</v>
      </c>
      <c r="J214" t="s">
        <v>1645</v>
      </c>
      <c r="K214" t="s">
        <v>1661</v>
      </c>
      <c r="M214" t="s">
        <v>1685</v>
      </c>
      <c r="N214" t="s">
        <v>1700</v>
      </c>
    </row>
    <row r="215" spans="1:14" x14ac:dyDescent="0.2">
      <c r="A215" t="s">
        <v>227</v>
      </c>
      <c r="B215" t="s">
        <v>642</v>
      </c>
      <c r="C215" t="s">
        <v>691</v>
      </c>
      <c r="D215" t="s">
        <v>810</v>
      </c>
      <c r="E215" t="s">
        <v>1154</v>
      </c>
      <c r="F215" t="s">
        <v>1556</v>
      </c>
      <c r="G215" t="s">
        <v>1601</v>
      </c>
      <c r="H215" t="s">
        <v>1626</v>
      </c>
      <c r="I215" t="s">
        <v>1628</v>
      </c>
      <c r="J215" t="s">
        <v>1645</v>
      </c>
      <c r="K215" t="s">
        <v>1654</v>
      </c>
      <c r="M215" t="s">
        <v>1682</v>
      </c>
      <c r="N215" t="s">
        <v>1697</v>
      </c>
    </row>
    <row r="216" spans="1:14" x14ac:dyDescent="0.2">
      <c r="A216" t="s">
        <v>228</v>
      </c>
      <c r="B216" t="s">
        <v>642</v>
      </c>
      <c r="C216" t="s">
        <v>691</v>
      </c>
      <c r="D216" t="s">
        <v>810</v>
      </c>
      <c r="E216" t="s">
        <v>1155</v>
      </c>
      <c r="F216" t="s">
        <v>1557</v>
      </c>
      <c r="G216" t="s">
        <v>1602</v>
      </c>
      <c r="H216" t="s">
        <v>1626</v>
      </c>
      <c r="I216" t="s">
        <v>1628</v>
      </c>
      <c r="J216" t="s">
        <v>1645</v>
      </c>
      <c r="K216" t="s">
        <v>1655</v>
      </c>
      <c r="M216" t="s">
        <v>1682</v>
      </c>
      <c r="N216" t="s">
        <v>1698</v>
      </c>
    </row>
    <row r="217" spans="1:14" x14ac:dyDescent="0.2">
      <c r="A217" t="s">
        <v>229</v>
      </c>
      <c r="B217" t="s">
        <v>642</v>
      </c>
      <c r="C217" t="s">
        <v>691</v>
      </c>
      <c r="D217" t="s">
        <v>810</v>
      </c>
      <c r="E217" t="s">
        <v>1156</v>
      </c>
      <c r="F217" t="s">
        <v>1558</v>
      </c>
      <c r="G217" t="s">
        <v>1603</v>
      </c>
      <c r="H217" t="s">
        <v>1627</v>
      </c>
      <c r="I217" t="s">
        <v>1628</v>
      </c>
      <c r="J217" t="s">
        <v>1645</v>
      </c>
      <c r="K217" t="s">
        <v>1656</v>
      </c>
      <c r="M217" t="s">
        <v>1682</v>
      </c>
      <c r="N217" t="s">
        <v>1699</v>
      </c>
    </row>
    <row r="218" spans="1:14" x14ac:dyDescent="0.2">
      <c r="A218" t="s">
        <v>230</v>
      </c>
      <c r="B218" t="s">
        <v>643</v>
      </c>
      <c r="C218" t="s">
        <v>695</v>
      </c>
      <c r="D218" t="s">
        <v>811</v>
      </c>
      <c r="E218" t="s">
        <v>1157</v>
      </c>
      <c r="F218" t="s">
        <v>1595</v>
      </c>
      <c r="G218" t="s">
        <v>1622</v>
      </c>
      <c r="H218" t="s">
        <v>1626</v>
      </c>
      <c r="I218" t="s">
        <v>1630</v>
      </c>
      <c r="J218" t="s">
        <v>1646</v>
      </c>
      <c r="K218" t="s">
        <v>1679</v>
      </c>
      <c r="M218" t="s">
        <v>1684</v>
      </c>
      <c r="N218" t="s">
        <v>1698</v>
      </c>
    </row>
    <row r="219" spans="1:14" x14ac:dyDescent="0.2">
      <c r="A219" t="s">
        <v>231</v>
      </c>
      <c r="B219" t="s">
        <v>643</v>
      </c>
      <c r="C219" t="s">
        <v>695</v>
      </c>
      <c r="D219" t="s">
        <v>811</v>
      </c>
      <c r="E219" t="s">
        <v>1158</v>
      </c>
      <c r="F219" t="s">
        <v>1596</v>
      </c>
      <c r="G219" t="s">
        <v>1602</v>
      </c>
      <c r="H219" t="s">
        <v>1626</v>
      </c>
      <c r="I219" t="s">
        <v>1644</v>
      </c>
      <c r="J219" t="s">
        <v>1646</v>
      </c>
      <c r="K219" t="s">
        <v>1680</v>
      </c>
      <c r="M219" t="s">
        <v>1684</v>
      </c>
      <c r="N219" t="s">
        <v>1698</v>
      </c>
    </row>
    <row r="220" spans="1:14" x14ac:dyDescent="0.2">
      <c r="A220" t="s">
        <v>232</v>
      </c>
      <c r="B220" t="s">
        <v>643</v>
      </c>
      <c r="C220" t="s">
        <v>695</v>
      </c>
      <c r="D220" t="s">
        <v>811</v>
      </c>
      <c r="E220" t="s">
        <v>1159</v>
      </c>
      <c r="F220" t="s">
        <v>1597</v>
      </c>
      <c r="G220" t="s">
        <v>1623</v>
      </c>
      <c r="H220" t="s">
        <v>1627</v>
      </c>
      <c r="I220" t="s">
        <v>1630</v>
      </c>
      <c r="J220" t="s">
        <v>1646</v>
      </c>
      <c r="K220" t="s">
        <v>1665</v>
      </c>
      <c r="M220" t="s">
        <v>1684</v>
      </c>
      <c r="N220" t="s">
        <v>1700</v>
      </c>
    </row>
    <row r="221" spans="1:14" x14ac:dyDescent="0.2">
      <c r="A221" t="s">
        <v>233</v>
      </c>
      <c r="B221" t="s">
        <v>643</v>
      </c>
      <c r="C221" t="s">
        <v>696</v>
      </c>
      <c r="D221" t="s">
        <v>812</v>
      </c>
      <c r="E221" t="s">
        <v>1160</v>
      </c>
      <c r="F221" t="s">
        <v>1595</v>
      </c>
      <c r="G221" t="s">
        <v>1622</v>
      </c>
      <c r="H221" t="s">
        <v>1626</v>
      </c>
      <c r="I221" t="s">
        <v>1630</v>
      </c>
      <c r="J221" t="s">
        <v>1646</v>
      </c>
      <c r="K221" t="s">
        <v>1679</v>
      </c>
      <c r="M221" t="s">
        <v>1694</v>
      </c>
      <c r="N221" t="s">
        <v>1698</v>
      </c>
    </row>
    <row r="222" spans="1:14" x14ac:dyDescent="0.2">
      <c r="A222" t="s">
        <v>234</v>
      </c>
      <c r="B222" t="s">
        <v>643</v>
      </c>
      <c r="C222" t="s">
        <v>696</v>
      </c>
      <c r="D222" t="s">
        <v>812</v>
      </c>
      <c r="E222" t="s">
        <v>1161</v>
      </c>
      <c r="F222" t="s">
        <v>1596</v>
      </c>
      <c r="G222" t="s">
        <v>1602</v>
      </c>
      <c r="H222" t="s">
        <v>1626</v>
      </c>
      <c r="I222" t="s">
        <v>1644</v>
      </c>
      <c r="J222" t="s">
        <v>1646</v>
      </c>
      <c r="K222" t="s">
        <v>1680</v>
      </c>
      <c r="M222" t="s">
        <v>1694</v>
      </c>
      <c r="N222" t="s">
        <v>1698</v>
      </c>
    </row>
    <row r="223" spans="1:14" x14ac:dyDescent="0.2">
      <c r="A223" t="s">
        <v>235</v>
      </c>
      <c r="B223" t="s">
        <v>643</v>
      </c>
      <c r="C223" t="s">
        <v>696</v>
      </c>
      <c r="D223" t="s">
        <v>812</v>
      </c>
      <c r="E223" t="s">
        <v>1162</v>
      </c>
      <c r="F223" t="s">
        <v>1597</v>
      </c>
      <c r="G223" t="s">
        <v>1623</v>
      </c>
      <c r="H223" t="s">
        <v>1627</v>
      </c>
      <c r="I223" t="s">
        <v>1630</v>
      </c>
      <c r="J223" t="s">
        <v>1646</v>
      </c>
      <c r="K223" t="s">
        <v>1665</v>
      </c>
      <c r="M223" t="s">
        <v>1684</v>
      </c>
      <c r="N223" t="s">
        <v>1700</v>
      </c>
    </row>
    <row r="224" spans="1:14" x14ac:dyDescent="0.2">
      <c r="A224" t="s">
        <v>236</v>
      </c>
      <c r="B224" t="s">
        <v>643</v>
      </c>
      <c r="C224" t="s">
        <v>697</v>
      </c>
      <c r="D224" t="s">
        <v>813</v>
      </c>
      <c r="E224" t="s">
        <v>1163</v>
      </c>
      <c r="F224" t="s">
        <v>1583</v>
      </c>
      <c r="G224" t="s">
        <v>1616</v>
      </c>
      <c r="H224" t="s">
        <v>1627</v>
      </c>
      <c r="I224" t="s">
        <v>1640</v>
      </c>
      <c r="J224" t="s">
        <v>1651</v>
      </c>
      <c r="K224" t="s">
        <v>1672</v>
      </c>
      <c r="M224" t="s">
        <v>1692</v>
      </c>
      <c r="N224" t="s">
        <v>1700</v>
      </c>
    </row>
    <row r="225" spans="1:14" x14ac:dyDescent="0.2">
      <c r="A225" t="s">
        <v>237</v>
      </c>
      <c r="B225" t="s">
        <v>643</v>
      </c>
      <c r="C225" t="s">
        <v>697</v>
      </c>
      <c r="D225" t="s">
        <v>813</v>
      </c>
      <c r="E225" t="s">
        <v>1164</v>
      </c>
      <c r="F225" t="s">
        <v>1584</v>
      </c>
      <c r="G225" t="s">
        <v>1617</v>
      </c>
      <c r="H225" t="s">
        <v>1627</v>
      </c>
      <c r="I225" t="s">
        <v>1641</v>
      </c>
      <c r="J225" t="s">
        <v>1651</v>
      </c>
      <c r="K225" t="s">
        <v>1665</v>
      </c>
      <c r="M225" t="s">
        <v>1684</v>
      </c>
      <c r="N225" t="s">
        <v>1708</v>
      </c>
    </row>
    <row r="226" spans="1:14" x14ac:dyDescent="0.2">
      <c r="A226" t="s">
        <v>238</v>
      </c>
      <c r="B226" t="s">
        <v>643</v>
      </c>
      <c r="C226" t="s">
        <v>697</v>
      </c>
      <c r="D226" t="s">
        <v>813</v>
      </c>
      <c r="E226" t="s">
        <v>1165</v>
      </c>
      <c r="F226" t="s">
        <v>1585</v>
      </c>
      <c r="G226" t="s">
        <v>1607</v>
      </c>
      <c r="H226" t="s">
        <v>1626</v>
      </c>
      <c r="I226" t="s">
        <v>1642</v>
      </c>
      <c r="J226" t="s">
        <v>1651</v>
      </c>
      <c r="K226" t="s">
        <v>1673</v>
      </c>
      <c r="M226" t="s">
        <v>1642</v>
      </c>
      <c r="N226" t="s">
        <v>1700</v>
      </c>
    </row>
    <row r="227" spans="1:14" x14ac:dyDescent="0.2">
      <c r="A227" t="s">
        <v>239</v>
      </c>
      <c r="B227" t="s">
        <v>643</v>
      </c>
      <c r="C227" t="s">
        <v>695</v>
      </c>
      <c r="D227" t="s">
        <v>814</v>
      </c>
      <c r="E227" t="s">
        <v>1166</v>
      </c>
      <c r="F227" t="s">
        <v>1574</v>
      </c>
      <c r="G227" t="s">
        <v>1611</v>
      </c>
      <c r="H227" t="s">
        <v>1627</v>
      </c>
      <c r="I227" t="s">
        <v>1635</v>
      </c>
      <c r="J227" t="s">
        <v>1646</v>
      </c>
      <c r="K227" t="s">
        <v>1668</v>
      </c>
      <c r="M227" t="s">
        <v>1689</v>
      </c>
      <c r="N227" t="s">
        <v>1705</v>
      </c>
    </row>
    <row r="228" spans="1:14" x14ac:dyDescent="0.2">
      <c r="A228" t="s">
        <v>240</v>
      </c>
      <c r="B228" t="s">
        <v>643</v>
      </c>
      <c r="C228" t="s">
        <v>695</v>
      </c>
      <c r="D228" t="s">
        <v>814</v>
      </c>
      <c r="E228" t="s">
        <v>1167</v>
      </c>
      <c r="F228" t="s">
        <v>1575</v>
      </c>
      <c r="G228" t="s">
        <v>1612</v>
      </c>
      <c r="H228" t="s">
        <v>1626</v>
      </c>
      <c r="I228" t="s">
        <v>1636</v>
      </c>
      <c r="J228" t="s">
        <v>1646</v>
      </c>
      <c r="K228" t="s">
        <v>1669</v>
      </c>
      <c r="M228" t="s">
        <v>1689</v>
      </c>
      <c r="N228" t="s">
        <v>1706</v>
      </c>
    </row>
    <row r="229" spans="1:14" x14ac:dyDescent="0.2">
      <c r="A229" t="s">
        <v>241</v>
      </c>
      <c r="B229" t="s">
        <v>643</v>
      </c>
      <c r="C229" t="s">
        <v>695</v>
      </c>
      <c r="D229" t="s">
        <v>814</v>
      </c>
      <c r="E229" t="s">
        <v>1168</v>
      </c>
      <c r="F229" t="s">
        <v>1576</v>
      </c>
      <c r="G229" t="s">
        <v>1602</v>
      </c>
      <c r="H229" t="s">
        <v>1626</v>
      </c>
      <c r="I229" t="s">
        <v>1637</v>
      </c>
      <c r="J229" t="s">
        <v>1646</v>
      </c>
      <c r="K229" t="s">
        <v>1670</v>
      </c>
      <c r="M229" t="s">
        <v>1688</v>
      </c>
      <c r="N229" t="s">
        <v>1700</v>
      </c>
    </row>
    <row r="230" spans="1:14" x14ac:dyDescent="0.2">
      <c r="A230" t="s">
        <v>242</v>
      </c>
      <c r="B230" t="s">
        <v>643</v>
      </c>
      <c r="C230" t="s">
        <v>698</v>
      </c>
      <c r="D230" t="s">
        <v>815</v>
      </c>
      <c r="E230" t="s">
        <v>1169</v>
      </c>
      <c r="F230" t="s">
        <v>1559</v>
      </c>
      <c r="G230" t="s">
        <v>1602</v>
      </c>
      <c r="H230" t="s">
        <v>1626</v>
      </c>
      <c r="I230" t="s">
        <v>1629</v>
      </c>
      <c r="J230" t="s">
        <v>1646</v>
      </c>
      <c r="K230" t="s">
        <v>1655</v>
      </c>
      <c r="M230" t="s">
        <v>1683</v>
      </c>
      <c r="N230" t="s">
        <v>1698</v>
      </c>
    </row>
    <row r="231" spans="1:14" x14ac:dyDescent="0.2">
      <c r="A231" t="s">
        <v>243</v>
      </c>
      <c r="B231" t="s">
        <v>643</v>
      </c>
      <c r="C231" t="s">
        <v>698</v>
      </c>
      <c r="D231" t="s">
        <v>815</v>
      </c>
      <c r="E231" t="s">
        <v>1170</v>
      </c>
      <c r="F231" t="s">
        <v>1560</v>
      </c>
      <c r="G231" t="s">
        <v>1604</v>
      </c>
      <c r="H231" t="s">
        <v>1626</v>
      </c>
      <c r="I231" t="s">
        <v>1629</v>
      </c>
      <c r="J231" t="s">
        <v>1646</v>
      </c>
      <c r="K231" t="s">
        <v>1657</v>
      </c>
      <c r="M231" t="s">
        <v>1683</v>
      </c>
      <c r="N231" t="s">
        <v>1698</v>
      </c>
    </row>
    <row r="232" spans="1:14" x14ac:dyDescent="0.2">
      <c r="A232" t="s">
        <v>244</v>
      </c>
      <c r="B232" t="s">
        <v>643</v>
      </c>
      <c r="C232" t="s">
        <v>698</v>
      </c>
      <c r="D232" t="s">
        <v>815</v>
      </c>
      <c r="E232" t="s">
        <v>1171</v>
      </c>
      <c r="F232" t="s">
        <v>1561</v>
      </c>
      <c r="G232" t="s">
        <v>1605</v>
      </c>
      <c r="H232" t="s">
        <v>1626</v>
      </c>
      <c r="I232" t="s">
        <v>1630</v>
      </c>
      <c r="J232" t="s">
        <v>1646</v>
      </c>
      <c r="K232" t="s">
        <v>1658</v>
      </c>
      <c r="M232" t="s">
        <v>1684</v>
      </c>
      <c r="N232" t="s">
        <v>1698</v>
      </c>
    </row>
    <row r="233" spans="1:14" x14ac:dyDescent="0.2">
      <c r="A233" t="s">
        <v>245</v>
      </c>
      <c r="B233" t="s">
        <v>643</v>
      </c>
      <c r="C233" t="s">
        <v>695</v>
      </c>
      <c r="D233" t="s">
        <v>816</v>
      </c>
      <c r="E233" t="s">
        <v>1172</v>
      </c>
      <c r="F233" t="s">
        <v>1571</v>
      </c>
      <c r="G233" t="s">
        <v>1610</v>
      </c>
      <c r="H233" t="s">
        <v>1627</v>
      </c>
      <c r="I233" t="s">
        <v>1634</v>
      </c>
      <c r="J233" t="s">
        <v>1646</v>
      </c>
      <c r="K233" t="s">
        <v>1665</v>
      </c>
      <c r="M233" t="s">
        <v>1692</v>
      </c>
      <c r="N233" t="s">
        <v>1700</v>
      </c>
    </row>
    <row r="234" spans="1:14" x14ac:dyDescent="0.2">
      <c r="A234" t="s">
        <v>246</v>
      </c>
      <c r="B234" t="s">
        <v>643</v>
      </c>
      <c r="C234" t="s">
        <v>695</v>
      </c>
      <c r="D234" t="s">
        <v>816</v>
      </c>
      <c r="E234" t="s">
        <v>1173</v>
      </c>
      <c r="F234" t="s">
        <v>1572</v>
      </c>
      <c r="G234" t="s">
        <v>1602</v>
      </c>
      <c r="H234" t="s">
        <v>1626</v>
      </c>
      <c r="I234" t="s">
        <v>1634</v>
      </c>
      <c r="J234" t="s">
        <v>1646</v>
      </c>
      <c r="K234" t="s">
        <v>1666</v>
      </c>
      <c r="M234" t="s">
        <v>1692</v>
      </c>
      <c r="N234" t="s">
        <v>1703</v>
      </c>
    </row>
    <row r="235" spans="1:14" x14ac:dyDescent="0.2">
      <c r="A235" t="s">
        <v>247</v>
      </c>
      <c r="B235" t="s">
        <v>643</v>
      </c>
      <c r="C235" t="s">
        <v>695</v>
      </c>
      <c r="D235" t="s">
        <v>816</v>
      </c>
      <c r="E235" t="s">
        <v>1174</v>
      </c>
      <c r="F235" t="s">
        <v>1573</v>
      </c>
      <c r="G235" t="s">
        <v>1610</v>
      </c>
      <c r="H235" t="s">
        <v>1627</v>
      </c>
      <c r="I235" t="s">
        <v>1634</v>
      </c>
      <c r="J235" t="s">
        <v>1646</v>
      </c>
      <c r="K235" t="s">
        <v>1665</v>
      </c>
      <c r="M235" t="s">
        <v>1692</v>
      </c>
      <c r="N235" t="s">
        <v>1704</v>
      </c>
    </row>
    <row r="236" spans="1:14" x14ac:dyDescent="0.2">
      <c r="A236" t="s">
        <v>248</v>
      </c>
      <c r="B236" t="s">
        <v>643</v>
      </c>
      <c r="C236" t="s">
        <v>696</v>
      </c>
      <c r="D236" t="s">
        <v>817</v>
      </c>
      <c r="E236" t="s">
        <v>1175</v>
      </c>
      <c r="F236" t="s">
        <v>1565</v>
      </c>
      <c r="G236" t="s">
        <v>1607</v>
      </c>
      <c r="H236" t="s">
        <v>1626</v>
      </c>
      <c r="I236" t="s">
        <v>1632</v>
      </c>
      <c r="J236" t="s">
        <v>1646</v>
      </c>
      <c r="K236" t="s">
        <v>1662</v>
      </c>
      <c r="M236" t="s">
        <v>1694</v>
      </c>
      <c r="N236" t="s">
        <v>1700</v>
      </c>
    </row>
    <row r="237" spans="1:14" x14ac:dyDescent="0.2">
      <c r="A237" t="s">
        <v>249</v>
      </c>
      <c r="B237" t="s">
        <v>643</v>
      </c>
      <c r="C237" t="s">
        <v>696</v>
      </c>
      <c r="D237" t="s">
        <v>817</v>
      </c>
      <c r="E237" t="s">
        <v>1176</v>
      </c>
      <c r="F237" t="s">
        <v>1566</v>
      </c>
      <c r="G237" t="s">
        <v>1602</v>
      </c>
      <c r="H237" t="s">
        <v>1627</v>
      </c>
      <c r="I237" t="s">
        <v>1632</v>
      </c>
      <c r="J237" t="s">
        <v>1646</v>
      </c>
      <c r="K237" t="s">
        <v>1663</v>
      </c>
      <c r="M237" t="s">
        <v>1694</v>
      </c>
      <c r="N237" t="s">
        <v>1700</v>
      </c>
    </row>
    <row r="238" spans="1:14" x14ac:dyDescent="0.2">
      <c r="A238" t="s">
        <v>250</v>
      </c>
      <c r="B238" t="s">
        <v>643</v>
      </c>
      <c r="C238" t="s">
        <v>696</v>
      </c>
      <c r="D238" t="s">
        <v>817</v>
      </c>
      <c r="E238" t="s">
        <v>1177</v>
      </c>
      <c r="F238" t="s">
        <v>1567</v>
      </c>
      <c r="G238" t="s">
        <v>1608</v>
      </c>
      <c r="H238" t="s">
        <v>1626</v>
      </c>
      <c r="I238" t="s">
        <v>1632</v>
      </c>
      <c r="J238" t="s">
        <v>1646</v>
      </c>
      <c r="K238" t="s">
        <v>1664</v>
      </c>
      <c r="M238" t="s">
        <v>1694</v>
      </c>
      <c r="N238" t="s">
        <v>1700</v>
      </c>
    </row>
    <row r="239" spans="1:14" x14ac:dyDescent="0.2">
      <c r="A239" t="s">
        <v>251</v>
      </c>
      <c r="B239" t="s">
        <v>643</v>
      </c>
      <c r="C239" t="s">
        <v>695</v>
      </c>
      <c r="D239" t="s">
        <v>818</v>
      </c>
      <c r="E239" t="s">
        <v>1178</v>
      </c>
      <c r="F239" t="s">
        <v>1589</v>
      </c>
      <c r="G239" t="s">
        <v>1602</v>
      </c>
      <c r="H239" t="s">
        <v>1626</v>
      </c>
      <c r="I239" t="s">
        <v>1630</v>
      </c>
      <c r="J239" t="s">
        <v>1646</v>
      </c>
      <c r="K239" t="s">
        <v>1666</v>
      </c>
      <c r="M239" t="s">
        <v>1692</v>
      </c>
      <c r="N239" t="s">
        <v>1710</v>
      </c>
    </row>
    <row r="240" spans="1:14" x14ac:dyDescent="0.2">
      <c r="A240" t="s">
        <v>252</v>
      </c>
      <c r="B240" t="s">
        <v>643</v>
      </c>
      <c r="C240" t="s">
        <v>695</v>
      </c>
      <c r="D240" t="s">
        <v>818</v>
      </c>
      <c r="E240" t="s">
        <v>1179</v>
      </c>
      <c r="F240" t="s">
        <v>1590</v>
      </c>
      <c r="G240" t="s">
        <v>1618</v>
      </c>
      <c r="H240" t="s">
        <v>1627</v>
      </c>
      <c r="I240" t="s">
        <v>1630</v>
      </c>
      <c r="J240" t="s">
        <v>1646</v>
      </c>
      <c r="K240" t="s">
        <v>1665</v>
      </c>
      <c r="M240" t="s">
        <v>1692</v>
      </c>
      <c r="N240" t="s">
        <v>1700</v>
      </c>
    </row>
    <row r="241" spans="1:14" x14ac:dyDescent="0.2">
      <c r="A241" t="s">
        <v>253</v>
      </c>
      <c r="B241" t="s">
        <v>643</v>
      </c>
      <c r="C241" t="s">
        <v>695</v>
      </c>
      <c r="D241" t="s">
        <v>818</v>
      </c>
      <c r="E241" t="s">
        <v>1180</v>
      </c>
      <c r="F241" t="s">
        <v>1591</v>
      </c>
      <c r="G241" t="s">
        <v>1619</v>
      </c>
      <c r="H241" t="s">
        <v>1627</v>
      </c>
      <c r="I241" t="s">
        <v>1639</v>
      </c>
      <c r="J241" t="s">
        <v>1646</v>
      </c>
      <c r="K241" t="s">
        <v>1677</v>
      </c>
      <c r="M241" t="s">
        <v>1692</v>
      </c>
      <c r="N241" t="s">
        <v>1711</v>
      </c>
    </row>
    <row r="242" spans="1:14" x14ac:dyDescent="0.2">
      <c r="A242" t="s">
        <v>254</v>
      </c>
      <c r="B242" t="s">
        <v>643</v>
      </c>
      <c r="C242" t="s">
        <v>696</v>
      </c>
      <c r="D242" t="s">
        <v>819</v>
      </c>
      <c r="E242" t="s">
        <v>1181</v>
      </c>
      <c r="F242" t="s">
        <v>1562</v>
      </c>
      <c r="G242" t="s">
        <v>1606</v>
      </c>
      <c r="H242" t="s">
        <v>1627</v>
      </c>
      <c r="I242" t="s">
        <v>1631</v>
      </c>
      <c r="J242" t="s">
        <v>1645</v>
      </c>
      <c r="K242" t="s">
        <v>1659</v>
      </c>
      <c r="M242" t="s">
        <v>1685</v>
      </c>
      <c r="N242" t="s">
        <v>1700</v>
      </c>
    </row>
    <row r="243" spans="1:14" x14ac:dyDescent="0.2">
      <c r="A243" t="s">
        <v>255</v>
      </c>
      <c r="B243" t="s">
        <v>643</v>
      </c>
      <c r="C243" t="s">
        <v>696</v>
      </c>
      <c r="D243" t="s">
        <v>819</v>
      </c>
      <c r="E243" t="s">
        <v>1182</v>
      </c>
      <c r="F243" t="s">
        <v>1563</v>
      </c>
      <c r="G243" t="s">
        <v>1607</v>
      </c>
      <c r="H243" t="s">
        <v>1626</v>
      </c>
      <c r="I243" t="s">
        <v>1631</v>
      </c>
      <c r="J243" t="s">
        <v>1645</v>
      </c>
      <c r="K243" t="s">
        <v>1660</v>
      </c>
      <c r="M243" t="s">
        <v>1685</v>
      </c>
      <c r="N243" t="s">
        <v>1700</v>
      </c>
    </row>
    <row r="244" spans="1:14" x14ac:dyDescent="0.2">
      <c r="A244" t="s">
        <v>256</v>
      </c>
      <c r="B244" t="s">
        <v>643</v>
      </c>
      <c r="C244" t="s">
        <v>696</v>
      </c>
      <c r="D244" t="s">
        <v>819</v>
      </c>
      <c r="E244" t="s">
        <v>1183</v>
      </c>
      <c r="F244" t="s">
        <v>1564</v>
      </c>
      <c r="G244" t="s">
        <v>1607</v>
      </c>
      <c r="H244" t="s">
        <v>1626</v>
      </c>
      <c r="I244" t="s">
        <v>1631</v>
      </c>
      <c r="J244" t="s">
        <v>1645</v>
      </c>
      <c r="K244" t="s">
        <v>1661</v>
      </c>
      <c r="M244" t="s">
        <v>1685</v>
      </c>
      <c r="N244" t="s">
        <v>1700</v>
      </c>
    </row>
    <row r="245" spans="1:14" x14ac:dyDescent="0.2">
      <c r="A245" t="s">
        <v>257</v>
      </c>
      <c r="B245" t="s">
        <v>644</v>
      </c>
      <c r="C245" t="s">
        <v>699</v>
      </c>
      <c r="D245" t="s">
        <v>820</v>
      </c>
      <c r="E245" t="s">
        <v>1184</v>
      </c>
      <c r="F245" t="s">
        <v>1562</v>
      </c>
      <c r="G245" t="s">
        <v>1606</v>
      </c>
      <c r="H245" t="s">
        <v>1627</v>
      </c>
      <c r="I245" t="s">
        <v>1631</v>
      </c>
      <c r="J245" t="s">
        <v>1645</v>
      </c>
      <c r="K245" t="s">
        <v>1659</v>
      </c>
      <c r="M245" t="s">
        <v>1685</v>
      </c>
      <c r="N245" t="s">
        <v>1700</v>
      </c>
    </row>
    <row r="246" spans="1:14" x14ac:dyDescent="0.2">
      <c r="A246" t="s">
        <v>258</v>
      </c>
      <c r="B246" t="s">
        <v>644</v>
      </c>
      <c r="C246" t="s">
        <v>699</v>
      </c>
      <c r="D246" t="s">
        <v>820</v>
      </c>
      <c r="E246" t="s">
        <v>1185</v>
      </c>
      <c r="F246" t="s">
        <v>1563</v>
      </c>
      <c r="G246" t="s">
        <v>1607</v>
      </c>
      <c r="H246" t="s">
        <v>1626</v>
      </c>
      <c r="I246" t="s">
        <v>1631</v>
      </c>
      <c r="J246" t="s">
        <v>1645</v>
      </c>
      <c r="K246" t="s">
        <v>1660</v>
      </c>
      <c r="M246" t="s">
        <v>1685</v>
      </c>
      <c r="N246" t="s">
        <v>1700</v>
      </c>
    </row>
    <row r="247" spans="1:14" x14ac:dyDescent="0.2">
      <c r="A247" t="s">
        <v>259</v>
      </c>
      <c r="B247" t="s">
        <v>644</v>
      </c>
      <c r="C247" t="s">
        <v>699</v>
      </c>
      <c r="D247" t="s">
        <v>820</v>
      </c>
      <c r="E247" t="s">
        <v>1186</v>
      </c>
      <c r="F247" t="s">
        <v>1564</v>
      </c>
      <c r="G247" t="s">
        <v>1607</v>
      </c>
      <c r="H247" t="s">
        <v>1626</v>
      </c>
      <c r="I247" t="s">
        <v>1631</v>
      </c>
      <c r="J247" t="s">
        <v>1645</v>
      </c>
      <c r="K247" t="s">
        <v>1661</v>
      </c>
      <c r="M247" t="s">
        <v>1685</v>
      </c>
      <c r="N247" t="s">
        <v>1700</v>
      </c>
    </row>
    <row r="248" spans="1:14" x14ac:dyDescent="0.2">
      <c r="A248" t="s">
        <v>260</v>
      </c>
      <c r="B248" t="s">
        <v>644</v>
      </c>
      <c r="C248" t="s">
        <v>700</v>
      </c>
      <c r="D248" t="s">
        <v>821</v>
      </c>
      <c r="E248" t="s">
        <v>1187</v>
      </c>
      <c r="F248" t="s">
        <v>1586</v>
      </c>
      <c r="G248" t="s">
        <v>1602</v>
      </c>
      <c r="H248" t="s">
        <v>1627</v>
      </c>
      <c r="I248" t="s">
        <v>1628</v>
      </c>
      <c r="J248" t="s">
        <v>1645</v>
      </c>
      <c r="K248" t="s">
        <v>1674</v>
      </c>
      <c r="M248" t="s">
        <v>1682</v>
      </c>
      <c r="N248" t="s">
        <v>1709</v>
      </c>
    </row>
    <row r="249" spans="1:14" x14ac:dyDescent="0.2">
      <c r="A249" t="s">
        <v>261</v>
      </c>
      <c r="B249" t="s">
        <v>644</v>
      </c>
      <c r="C249" t="s">
        <v>700</v>
      </c>
      <c r="D249" t="s">
        <v>821</v>
      </c>
      <c r="E249" t="s">
        <v>1188</v>
      </c>
      <c r="F249" t="s">
        <v>1587</v>
      </c>
      <c r="G249" t="s">
        <v>1602</v>
      </c>
      <c r="H249" t="s">
        <v>1626</v>
      </c>
      <c r="I249" t="s">
        <v>1631</v>
      </c>
      <c r="J249" t="s">
        <v>1645</v>
      </c>
      <c r="K249" t="s">
        <v>1675</v>
      </c>
      <c r="M249" t="s">
        <v>1682</v>
      </c>
      <c r="N249" t="s">
        <v>1698</v>
      </c>
    </row>
    <row r="250" spans="1:14" x14ac:dyDescent="0.2">
      <c r="A250" t="s">
        <v>262</v>
      </c>
      <c r="B250" t="s">
        <v>644</v>
      </c>
      <c r="C250" t="s">
        <v>700</v>
      </c>
      <c r="D250" t="s">
        <v>821</v>
      </c>
      <c r="E250" t="s">
        <v>1189</v>
      </c>
      <c r="F250" t="s">
        <v>1588</v>
      </c>
      <c r="G250" t="s">
        <v>1602</v>
      </c>
      <c r="H250" t="s">
        <v>1626</v>
      </c>
      <c r="I250" t="s">
        <v>1628</v>
      </c>
      <c r="J250" t="s">
        <v>1645</v>
      </c>
      <c r="K250" t="s">
        <v>1676</v>
      </c>
      <c r="M250" t="s">
        <v>1682</v>
      </c>
      <c r="N250" t="s">
        <v>1698</v>
      </c>
    </row>
    <row r="251" spans="1:14" x14ac:dyDescent="0.2">
      <c r="A251" t="s">
        <v>263</v>
      </c>
      <c r="B251" t="s">
        <v>644</v>
      </c>
      <c r="C251" t="s">
        <v>701</v>
      </c>
      <c r="D251" t="s">
        <v>822</v>
      </c>
      <c r="E251" t="s">
        <v>1190</v>
      </c>
      <c r="F251" t="s">
        <v>1586</v>
      </c>
      <c r="G251" t="s">
        <v>1602</v>
      </c>
      <c r="H251" t="s">
        <v>1627</v>
      </c>
      <c r="I251" t="s">
        <v>1628</v>
      </c>
      <c r="J251" t="s">
        <v>1645</v>
      </c>
      <c r="K251" t="s">
        <v>1674</v>
      </c>
      <c r="M251" t="s">
        <v>1682</v>
      </c>
      <c r="N251" t="s">
        <v>1709</v>
      </c>
    </row>
    <row r="252" spans="1:14" x14ac:dyDescent="0.2">
      <c r="A252" t="s">
        <v>264</v>
      </c>
      <c r="B252" t="s">
        <v>644</v>
      </c>
      <c r="C252" t="s">
        <v>701</v>
      </c>
      <c r="D252" t="s">
        <v>822</v>
      </c>
      <c r="E252" t="s">
        <v>1191</v>
      </c>
      <c r="F252" t="s">
        <v>1587</v>
      </c>
      <c r="G252" t="s">
        <v>1602</v>
      </c>
      <c r="H252" t="s">
        <v>1626</v>
      </c>
      <c r="I252" t="s">
        <v>1631</v>
      </c>
      <c r="J252" t="s">
        <v>1645</v>
      </c>
      <c r="K252" t="s">
        <v>1675</v>
      </c>
      <c r="M252" t="s">
        <v>1631</v>
      </c>
      <c r="N252" t="s">
        <v>1698</v>
      </c>
    </row>
    <row r="253" spans="1:14" x14ac:dyDescent="0.2">
      <c r="A253" t="s">
        <v>265</v>
      </c>
      <c r="B253" t="s">
        <v>644</v>
      </c>
      <c r="C253" t="s">
        <v>701</v>
      </c>
      <c r="D253" t="s">
        <v>822</v>
      </c>
      <c r="E253" t="s">
        <v>1192</v>
      </c>
      <c r="F253" t="s">
        <v>1588</v>
      </c>
      <c r="G253" t="s">
        <v>1602</v>
      </c>
      <c r="H253" t="s">
        <v>1626</v>
      </c>
      <c r="I253" t="s">
        <v>1628</v>
      </c>
      <c r="J253" t="s">
        <v>1645</v>
      </c>
      <c r="K253" t="s">
        <v>1676</v>
      </c>
      <c r="M253" t="s">
        <v>1682</v>
      </c>
      <c r="N253" t="s">
        <v>1698</v>
      </c>
    </row>
    <row r="254" spans="1:14" x14ac:dyDescent="0.2">
      <c r="A254" t="s">
        <v>266</v>
      </c>
      <c r="B254" t="s">
        <v>644</v>
      </c>
      <c r="C254" t="s">
        <v>702</v>
      </c>
      <c r="D254" t="s">
        <v>823</v>
      </c>
      <c r="E254" t="s">
        <v>1193</v>
      </c>
      <c r="F254" t="s">
        <v>1565</v>
      </c>
      <c r="G254" t="s">
        <v>1607</v>
      </c>
      <c r="H254" t="s">
        <v>1626</v>
      </c>
      <c r="I254" t="s">
        <v>1632</v>
      </c>
      <c r="J254" t="s">
        <v>1645</v>
      </c>
      <c r="K254" t="s">
        <v>1662</v>
      </c>
      <c r="M254" t="s">
        <v>1689</v>
      </c>
      <c r="N254" t="s">
        <v>1700</v>
      </c>
    </row>
    <row r="255" spans="1:14" x14ac:dyDescent="0.2">
      <c r="A255" t="s">
        <v>267</v>
      </c>
      <c r="B255" t="s">
        <v>644</v>
      </c>
      <c r="C255" t="s">
        <v>702</v>
      </c>
      <c r="D255" t="s">
        <v>823</v>
      </c>
      <c r="E255" t="s">
        <v>1194</v>
      </c>
      <c r="F255" t="s">
        <v>1566</v>
      </c>
      <c r="G255" t="s">
        <v>1602</v>
      </c>
      <c r="H255" t="s">
        <v>1627</v>
      </c>
      <c r="I255" t="s">
        <v>1632</v>
      </c>
      <c r="J255" t="s">
        <v>1645</v>
      </c>
      <c r="K255" t="s">
        <v>1663</v>
      </c>
      <c r="M255" t="s">
        <v>1689</v>
      </c>
      <c r="N255" t="s">
        <v>1700</v>
      </c>
    </row>
    <row r="256" spans="1:14" x14ac:dyDescent="0.2">
      <c r="A256" t="s">
        <v>268</v>
      </c>
      <c r="B256" t="s">
        <v>644</v>
      </c>
      <c r="C256" t="s">
        <v>702</v>
      </c>
      <c r="D256" t="s">
        <v>823</v>
      </c>
      <c r="E256" t="s">
        <v>1195</v>
      </c>
      <c r="F256" t="s">
        <v>1567</v>
      </c>
      <c r="G256" t="s">
        <v>1608</v>
      </c>
      <c r="H256" t="s">
        <v>1626</v>
      </c>
      <c r="I256" t="s">
        <v>1632</v>
      </c>
      <c r="J256" t="s">
        <v>1645</v>
      </c>
      <c r="K256" t="s">
        <v>1664</v>
      </c>
      <c r="M256" t="s">
        <v>1689</v>
      </c>
      <c r="N256" t="s">
        <v>1700</v>
      </c>
    </row>
    <row r="257" spans="1:14" x14ac:dyDescent="0.2">
      <c r="A257" t="s">
        <v>269</v>
      </c>
      <c r="B257" t="s">
        <v>644</v>
      </c>
      <c r="C257" t="s">
        <v>699</v>
      </c>
      <c r="D257" t="s">
        <v>784</v>
      </c>
      <c r="E257" t="s">
        <v>1076</v>
      </c>
      <c r="F257" t="s">
        <v>1562</v>
      </c>
      <c r="G257" t="s">
        <v>1606</v>
      </c>
      <c r="H257" t="s">
        <v>1627</v>
      </c>
      <c r="I257" t="s">
        <v>1631</v>
      </c>
      <c r="J257" t="s">
        <v>1645</v>
      </c>
      <c r="K257" t="s">
        <v>1659</v>
      </c>
      <c r="M257" t="s">
        <v>1682</v>
      </c>
      <c r="N257" t="s">
        <v>1700</v>
      </c>
    </row>
    <row r="258" spans="1:14" x14ac:dyDescent="0.2">
      <c r="A258" t="s">
        <v>270</v>
      </c>
      <c r="B258" t="s">
        <v>644</v>
      </c>
      <c r="C258" t="s">
        <v>699</v>
      </c>
      <c r="D258" t="s">
        <v>784</v>
      </c>
      <c r="E258" t="s">
        <v>1077</v>
      </c>
      <c r="F258" t="s">
        <v>1563</v>
      </c>
      <c r="G258" t="s">
        <v>1607</v>
      </c>
      <c r="H258" t="s">
        <v>1626</v>
      </c>
      <c r="I258" t="s">
        <v>1631</v>
      </c>
      <c r="J258" t="s">
        <v>1645</v>
      </c>
      <c r="K258" t="s">
        <v>1660</v>
      </c>
      <c r="M258" t="s">
        <v>1682</v>
      </c>
      <c r="N258" t="s">
        <v>1700</v>
      </c>
    </row>
    <row r="259" spans="1:14" x14ac:dyDescent="0.2">
      <c r="A259" t="s">
        <v>271</v>
      </c>
      <c r="B259" t="s">
        <v>644</v>
      </c>
      <c r="C259" t="s">
        <v>699</v>
      </c>
      <c r="D259" t="s">
        <v>784</v>
      </c>
      <c r="E259" t="s">
        <v>1078</v>
      </c>
      <c r="F259" t="s">
        <v>1564</v>
      </c>
      <c r="G259" t="s">
        <v>1607</v>
      </c>
      <c r="H259" t="s">
        <v>1626</v>
      </c>
      <c r="I259" t="s">
        <v>1631</v>
      </c>
      <c r="J259" t="s">
        <v>1645</v>
      </c>
      <c r="K259" t="s">
        <v>1661</v>
      </c>
      <c r="M259" t="s">
        <v>1682</v>
      </c>
      <c r="N259" t="s">
        <v>1700</v>
      </c>
    </row>
    <row r="260" spans="1:14" x14ac:dyDescent="0.2">
      <c r="A260" t="s">
        <v>272</v>
      </c>
      <c r="B260" t="s">
        <v>644</v>
      </c>
      <c r="C260" t="s">
        <v>700</v>
      </c>
      <c r="D260" t="s">
        <v>824</v>
      </c>
      <c r="E260" t="s">
        <v>1196</v>
      </c>
      <c r="F260" t="s">
        <v>1556</v>
      </c>
      <c r="G260" t="s">
        <v>1601</v>
      </c>
      <c r="H260" t="s">
        <v>1626</v>
      </c>
      <c r="I260" t="s">
        <v>1628</v>
      </c>
      <c r="J260" t="s">
        <v>1645</v>
      </c>
      <c r="K260" t="s">
        <v>1654</v>
      </c>
      <c r="M260" t="s">
        <v>1682</v>
      </c>
      <c r="N260" t="s">
        <v>1697</v>
      </c>
    </row>
    <row r="261" spans="1:14" x14ac:dyDescent="0.2">
      <c r="A261" t="s">
        <v>273</v>
      </c>
      <c r="B261" t="s">
        <v>644</v>
      </c>
      <c r="C261" t="s">
        <v>700</v>
      </c>
      <c r="D261" t="s">
        <v>824</v>
      </c>
      <c r="E261" t="s">
        <v>1197</v>
      </c>
      <c r="F261" t="s">
        <v>1557</v>
      </c>
      <c r="G261" t="s">
        <v>1602</v>
      </c>
      <c r="H261" t="s">
        <v>1626</v>
      </c>
      <c r="I261" t="s">
        <v>1628</v>
      </c>
      <c r="J261" t="s">
        <v>1645</v>
      </c>
      <c r="K261" t="s">
        <v>1655</v>
      </c>
      <c r="M261" t="s">
        <v>1682</v>
      </c>
      <c r="N261" t="s">
        <v>1698</v>
      </c>
    </row>
    <row r="262" spans="1:14" x14ac:dyDescent="0.2">
      <c r="A262" t="s">
        <v>274</v>
      </c>
      <c r="B262" t="s">
        <v>644</v>
      </c>
      <c r="C262" t="s">
        <v>700</v>
      </c>
      <c r="D262" t="s">
        <v>824</v>
      </c>
      <c r="E262" t="s">
        <v>1198</v>
      </c>
      <c r="F262" t="s">
        <v>1558</v>
      </c>
      <c r="G262" t="s">
        <v>1603</v>
      </c>
      <c r="H262" t="s">
        <v>1627</v>
      </c>
      <c r="I262" t="s">
        <v>1628</v>
      </c>
      <c r="J262" t="s">
        <v>1645</v>
      </c>
      <c r="K262" t="s">
        <v>1656</v>
      </c>
      <c r="M262" t="s">
        <v>1682</v>
      </c>
      <c r="N262" t="s">
        <v>1699</v>
      </c>
    </row>
    <row r="263" spans="1:14" x14ac:dyDescent="0.2">
      <c r="A263" t="s">
        <v>275</v>
      </c>
      <c r="B263" t="s">
        <v>644</v>
      </c>
      <c r="C263" t="s">
        <v>703</v>
      </c>
      <c r="D263" t="s">
        <v>825</v>
      </c>
      <c r="E263" t="s">
        <v>1199</v>
      </c>
      <c r="F263" t="s">
        <v>1559</v>
      </c>
      <c r="G263" t="s">
        <v>1602</v>
      </c>
      <c r="H263" t="s">
        <v>1626</v>
      </c>
      <c r="I263" t="s">
        <v>1629</v>
      </c>
      <c r="J263" t="s">
        <v>1645</v>
      </c>
      <c r="K263" t="s">
        <v>1655</v>
      </c>
      <c r="M263" t="s">
        <v>1629</v>
      </c>
      <c r="N263" t="s">
        <v>1698</v>
      </c>
    </row>
    <row r="264" spans="1:14" x14ac:dyDescent="0.2">
      <c r="A264" t="s">
        <v>276</v>
      </c>
      <c r="B264" t="s">
        <v>644</v>
      </c>
      <c r="C264" t="s">
        <v>703</v>
      </c>
      <c r="D264" t="s">
        <v>825</v>
      </c>
      <c r="E264" t="s">
        <v>1200</v>
      </c>
      <c r="F264" t="s">
        <v>1560</v>
      </c>
      <c r="G264" t="s">
        <v>1604</v>
      </c>
      <c r="H264" t="s">
        <v>1626</v>
      </c>
      <c r="I264" t="s">
        <v>1629</v>
      </c>
      <c r="J264" t="s">
        <v>1645</v>
      </c>
      <c r="K264" t="s">
        <v>1657</v>
      </c>
      <c r="M264" t="s">
        <v>1683</v>
      </c>
      <c r="N264" t="s">
        <v>1698</v>
      </c>
    </row>
    <row r="265" spans="1:14" x14ac:dyDescent="0.2">
      <c r="A265" t="s">
        <v>277</v>
      </c>
      <c r="B265" t="s">
        <v>644</v>
      </c>
      <c r="C265" t="s">
        <v>703</v>
      </c>
      <c r="D265" t="s">
        <v>825</v>
      </c>
      <c r="E265" t="s">
        <v>1201</v>
      </c>
      <c r="F265" t="s">
        <v>1561</v>
      </c>
      <c r="G265" t="s">
        <v>1605</v>
      </c>
      <c r="H265" t="s">
        <v>1626</v>
      </c>
      <c r="I265" t="s">
        <v>1630</v>
      </c>
      <c r="J265" t="s">
        <v>1645</v>
      </c>
      <c r="K265" t="s">
        <v>1658</v>
      </c>
      <c r="M265" t="s">
        <v>1684</v>
      </c>
      <c r="N265" t="s">
        <v>1698</v>
      </c>
    </row>
    <row r="266" spans="1:14" x14ac:dyDescent="0.2">
      <c r="A266" t="s">
        <v>278</v>
      </c>
      <c r="B266" t="s">
        <v>644</v>
      </c>
      <c r="C266" t="s">
        <v>700</v>
      </c>
      <c r="D266" t="s">
        <v>826</v>
      </c>
      <c r="E266" t="s">
        <v>1202</v>
      </c>
      <c r="F266" t="s">
        <v>1565</v>
      </c>
      <c r="G266" t="s">
        <v>1607</v>
      </c>
      <c r="H266" t="s">
        <v>1626</v>
      </c>
      <c r="I266" t="s">
        <v>1632</v>
      </c>
      <c r="J266" t="s">
        <v>1645</v>
      </c>
      <c r="K266" t="s">
        <v>1662</v>
      </c>
      <c r="M266" t="s">
        <v>1686</v>
      </c>
      <c r="N266" t="s">
        <v>1700</v>
      </c>
    </row>
    <row r="267" spans="1:14" x14ac:dyDescent="0.2">
      <c r="A267" t="s">
        <v>279</v>
      </c>
      <c r="B267" t="s">
        <v>644</v>
      </c>
      <c r="C267" t="s">
        <v>700</v>
      </c>
      <c r="D267" t="s">
        <v>826</v>
      </c>
      <c r="E267" t="s">
        <v>1203</v>
      </c>
      <c r="F267" t="s">
        <v>1566</v>
      </c>
      <c r="G267" t="s">
        <v>1602</v>
      </c>
      <c r="H267" t="s">
        <v>1627</v>
      </c>
      <c r="I267" t="s">
        <v>1632</v>
      </c>
      <c r="J267" t="s">
        <v>1645</v>
      </c>
      <c r="K267" t="s">
        <v>1663</v>
      </c>
      <c r="M267" t="s">
        <v>1632</v>
      </c>
      <c r="N267" t="s">
        <v>1700</v>
      </c>
    </row>
    <row r="268" spans="1:14" x14ac:dyDescent="0.2">
      <c r="A268" t="s">
        <v>280</v>
      </c>
      <c r="B268" t="s">
        <v>644</v>
      </c>
      <c r="C268" t="s">
        <v>700</v>
      </c>
      <c r="D268" t="s">
        <v>826</v>
      </c>
      <c r="E268" t="s">
        <v>1204</v>
      </c>
      <c r="F268" t="s">
        <v>1567</v>
      </c>
      <c r="G268" t="s">
        <v>1608</v>
      </c>
      <c r="H268" t="s">
        <v>1626</v>
      </c>
      <c r="I268" t="s">
        <v>1632</v>
      </c>
      <c r="J268" t="s">
        <v>1645</v>
      </c>
      <c r="K268" t="s">
        <v>1664</v>
      </c>
      <c r="M268" t="s">
        <v>1686</v>
      </c>
      <c r="N268" t="s">
        <v>1700</v>
      </c>
    </row>
    <row r="269" spans="1:14" x14ac:dyDescent="0.2">
      <c r="A269" t="s">
        <v>281</v>
      </c>
      <c r="B269" t="s">
        <v>644</v>
      </c>
      <c r="C269" t="s">
        <v>701</v>
      </c>
      <c r="D269" t="s">
        <v>827</v>
      </c>
      <c r="E269" t="s">
        <v>1205</v>
      </c>
      <c r="F269" t="s">
        <v>1562</v>
      </c>
      <c r="G269" t="s">
        <v>1606</v>
      </c>
      <c r="H269" t="s">
        <v>1627</v>
      </c>
      <c r="I269" t="s">
        <v>1631</v>
      </c>
      <c r="J269" t="s">
        <v>1652</v>
      </c>
      <c r="K269" t="s">
        <v>1659</v>
      </c>
      <c r="M269" t="s">
        <v>1685</v>
      </c>
      <c r="N269" t="s">
        <v>1700</v>
      </c>
    </row>
    <row r="270" spans="1:14" x14ac:dyDescent="0.2">
      <c r="A270" t="s">
        <v>282</v>
      </c>
      <c r="B270" t="s">
        <v>644</v>
      </c>
      <c r="C270" t="s">
        <v>701</v>
      </c>
      <c r="D270" t="s">
        <v>827</v>
      </c>
      <c r="E270" t="s">
        <v>1206</v>
      </c>
      <c r="F270" t="s">
        <v>1563</v>
      </c>
      <c r="G270" t="s">
        <v>1607</v>
      </c>
      <c r="H270" t="s">
        <v>1626</v>
      </c>
      <c r="I270" t="s">
        <v>1631</v>
      </c>
      <c r="J270" t="s">
        <v>1652</v>
      </c>
      <c r="K270" t="s">
        <v>1660</v>
      </c>
      <c r="M270" t="s">
        <v>1685</v>
      </c>
      <c r="N270" t="s">
        <v>1700</v>
      </c>
    </row>
    <row r="271" spans="1:14" x14ac:dyDescent="0.2">
      <c r="A271" t="s">
        <v>283</v>
      </c>
      <c r="B271" t="s">
        <v>644</v>
      </c>
      <c r="C271" t="s">
        <v>701</v>
      </c>
      <c r="D271" t="s">
        <v>827</v>
      </c>
      <c r="E271" t="s">
        <v>1207</v>
      </c>
      <c r="F271" t="s">
        <v>1564</v>
      </c>
      <c r="G271" t="s">
        <v>1607</v>
      </c>
      <c r="H271" t="s">
        <v>1626</v>
      </c>
      <c r="I271" t="s">
        <v>1631</v>
      </c>
      <c r="J271" t="s">
        <v>1652</v>
      </c>
      <c r="K271" t="s">
        <v>1661</v>
      </c>
      <c r="M271" t="s">
        <v>1685</v>
      </c>
      <c r="N271" t="s">
        <v>1700</v>
      </c>
    </row>
    <row r="272" spans="1:14" x14ac:dyDescent="0.2">
      <c r="A272" t="s">
        <v>284</v>
      </c>
      <c r="B272" t="s">
        <v>645</v>
      </c>
      <c r="C272" t="s">
        <v>704</v>
      </c>
      <c r="D272" t="s">
        <v>828</v>
      </c>
      <c r="E272" t="s">
        <v>1208</v>
      </c>
      <c r="F272" t="s">
        <v>1583</v>
      </c>
      <c r="G272" t="s">
        <v>1616</v>
      </c>
      <c r="H272" t="s">
        <v>1627</v>
      </c>
      <c r="I272" t="s">
        <v>1640</v>
      </c>
      <c r="J272" t="s">
        <v>1648</v>
      </c>
      <c r="K272" t="s">
        <v>1672</v>
      </c>
      <c r="M272" t="s">
        <v>1692</v>
      </c>
      <c r="N272" t="s">
        <v>1700</v>
      </c>
    </row>
    <row r="273" spans="1:14" x14ac:dyDescent="0.2">
      <c r="A273" t="s">
        <v>285</v>
      </c>
      <c r="B273" t="s">
        <v>645</v>
      </c>
      <c r="C273" t="s">
        <v>704</v>
      </c>
      <c r="D273" t="s">
        <v>828</v>
      </c>
      <c r="E273" t="s">
        <v>1209</v>
      </c>
      <c r="F273" t="s">
        <v>1584</v>
      </c>
      <c r="G273" t="s">
        <v>1617</v>
      </c>
      <c r="H273" t="s">
        <v>1627</v>
      </c>
      <c r="I273" t="s">
        <v>1641</v>
      </c>
      <c r="J273" t="s">
        <v>1648</v>
      </c>
      <c r="K273" t="s">
        <v>1665</v>
      </c>
      <c r="M273" t="s">
        <v>1684</v>
      </c>
      <c r="N273" t="s">
        <v>1708</v>
      </c>
    </row>
    <row r="274" spans="1:14" x14ac:dyDescent="0.2">
      <c r="A274" t="s">
        <v>286</v>
      </c>
      <c r="B274" t="s">
        <v>645</v>
      </c>
      <c r="C274" t="s">
        <v>704</v>
      </c>
      <c r="D274" t="s">
        <v>828</v>
      </c>
      <c r="E274" t="s">
        <v>1210</v>
      </c>
      <c r="F274" t="s">
        <v>1585</v>
      </c>
      <c r="G274" t="s">
        <v>1607</v>
      </c>
      <c r="H274" t="s">
        <v>1626</v>
      </c>
      <c r="I274" t="s">
        <v>1642</v>
      </c>
      <c r="J274" t="s">
        <v>1648</v>
      </c>
      <c r="K274" t="s">
        <v>1673</v>
      </c>
      <c r="M274" t="s">
        <v>1692</v>
      </c>
      <c r="N274" t="s">
        <v>1700</v>
      </c>
    </row>
    <row r="275" spans="1:14" x14ac:dyDescent="0.2">
      <c r="A275" t="s">
        <v>287</v>
      </c>
      <c r="B275" t="s">
        <v>645</v>
      </c>
      <c r="C275" t="s">
        <v>705</v>
      </c>
      <c r="D275" t="s">
        <v>829</v>
      </c>
      <c r="E275" t="s">
        <v>1211</v>
      </c>
      <c r="F275" t="s">
        <v>1583</v>
      </c>
      <c r="G275" t="s">
        <v>1616</v>
      </c>
      <c r="H275" t="s">
        <v>1627</v>
      </c>
      <c r="I275" t="s">
        <v>1640</v>
      </c>
      <c r="J275" t="s">
        <v>1648</v>
      </c>
      <c r="K275" t="s">
        <v>1672</v>
      </c>
      <c r="M275" t="s">
        <v>1692</v>
      </c>
      <c r="N275" t="s">
        <v>1700</v>
      </c>
    </row>
    <row r="276" spans="1:14" x14ac:dyDescent="0.2">
      <c r="A276" t="s">
        <v>288</v>
      </c>
      <c r="B276" t="s">
        <v>645</v>
      </c>
      <c r="C276" t="s">
        <v>705</v>
      </c>
      <c r="D276" t="s">
        <v>829</v>
      </c>
      <c r="E276" t="s">
        <v>1212</v>
      </c>
      <c r="F276" t="s">
        <v>1584</v>
      </c>
      <c r="G276" t="s">
        <v>1617</v>
      </c>
      <c r="H276" t="s">
        <v>1627</v>
      </c>
      <c r="I276" t="s">
        <v>1641</v>
      </c>
      <c r="J276" t="s">
        <v>1648</v>
      </c>
      <c r="K276" t="s">
        <v>1665</v>
      </c>
      <c r="M276" t="s">
        <v>1684</v>
      </c>
      <c r="N276" t="s">
        <v>1708</v>
      </c>
    </row>
    <row r="277" spans="1:14" x14ac:dyDescent="0.2">
      <c r="A277" t="s">
        <v>289</v>
      </c>
      <c r="B277" t="s">
        <v>645</v>
      </c>
      <c r="C277" t="s">
        <v>705</v>
      </c>
      <c r="D277" t="s">
        <v>829</v>
      </c>
      <c r="E277" t="s">
        <v>1213</v>
      </c>
      <c r="F277" t="s">
        <v>1585</v>
      </c>
      <c r="G277" t="s">
        <v>1607</v>
      </c>
      <c r="H277" t="s">
        <v>1626</v>
      </c>
      <c r="I277" t="s">
        <v>1642</v>
      </c>
      <c r="J277" t="s">
        <v>1648</v>
      </c>
      <c r="K277" t="s">
        <v>1673</v>
      </c>
      <c r="M277" t="s">
        <v>1642</v>
      </c>
      <c r="N277" t="s">
        <v>1700</v>
      </c>
    </row>
    <row r="278" spans="1:14" x14ac:dyDescent="0.2">
      <c r="A278" t="s">
        <v>290</v>
      </c>
      <c r="B278" t="s">
        <v>645</v>
      </c>
      <c r="C278" t="s">
        <v>704</v>
      </c>
      <c r="D278" t="s">
        <v>830</v>
      </c>
      <c r="E278" t="s">
        <v>1214</v>
      </c>
      <c r="F278" t="s">
        <v>1562</v>
      </c>
      <c r="G278" t="s">
        <v>1606</v>
      </c>
      <c r="H278" t="s">
        <v>1627</v>
      </c>
      <c r="I278" t="s">
        <v>1631</v>
      </c>
      <c r="J278" t="s">
        <v>1651</v>
      </c>
      <c r="K278" t="s">
        <v>1659</v>
      </c>
      <c r="M278" t="s">
        <v>1685</v>
      </c>
      <c r="N278" t="s">
        <v>1700</v>
      </c>
    </row>
    <row r="279" spans="1:14" x14ac:dyDescent="0.2">
      <c r="A279" t="s">
        <v>291</v>
      </c>
      <c r="B279" t="s">
        <v>645</v>
      </c>
      <c r="C279" t="s">
        <v>704</v>
      </c>
      <c r="D279" t="s">
        <v>830</v>
      </c>
      <c r="E279" t="s">
        <v>1215</v>
      </c>
      <c r="F279" t="s">
        <v>1563</v>
      </c>
      <c r="G279" t="s">
        <v>1607</v>
      </c>
      <c r="H279" t="s">
        <v>1626</v>
      </c>
      <c r="I279" t="s">
        <v>1631</v>
      </c>
      <c r="J279" t="s">
        <v>1651</v>
      </c>
      <c r="K279" t="s">
        <v>1660</v>
      </c>
      <c r="M279" t="s">
        <v>1685</v>
      </c>
      <c r="N279" t="s">
        <v>1700</v>
      </c>
    </row>
    <row r="280" spans="1:14" x14ac:dyDescent="0.2">
      <c r="A280" t="s">
        <v>292</v>
      </c>
      <c r="B280" t="s">
        <v>645</v>
      </c>
      <c r="C280" t="s">
        <v>704</v>
      </c>
      <c r="D280" t="s">
        <v>830</v>
      </c>
      <c r="E280" t="s">
        <v>1216</v>
      </c>
      <c r="F280" t="s">
        <v>1564</v>
      </c>
      <c r="G280" t="s">
        <v>1607</v>
      </c>
      <c r="H280" t="s">
        <v>1626</v>
      </c>
      <c r="I280" t="s">
        <v>1631</v>
      </c>
      <c r="J280" t="s">
        <v>1651</v>
      </c>
      <c r="K280" t="s">
        <v>1661</v>
      </c>
      <c r="M280" t="s">
        <v>1685</v>
      </c>
      <c r="N280" t="s">
        <v>1700</v>
      </c>
    </row>
    <row r="281" spans="1:14" x14ac:dyDescent="0.2">
      <c r="A281" t="s">
        <v>293</v>
      </c>
      <c r="B281" t="s">
        <v>645</v>
      </c>
      <c r="C281" t="s">
        <v>704</v>
      </c>
      <c r="D281" t="s">
        <v>831</v>
      </c>
      <c r="E281" t="s">
        <v>1217</v>
      </c>
      <c r="F281" t="s">
        <v>1571</v>
      </c>
      <c r="G281" t="s">
        <v>1610</v>
      </c>
      <c r="H281" t="s">
        <v>1627</v>
      </c>
      <c r="I281" t="s">
        <v>1634</v>
      </c>
      <c r="J281" t="s">
        <v>1653</v>
      </c>
      <c r="K281" t="s">
        <v>1665</v>
      </c>
      <c r="M281" t="s">
        <v>1688</v>
      </c>
      <c r="N281" t="s">
        <v>1700</v>
      </c>
    </row>
    <row r="282" spans="1:14" x14ac:dyDescent="0.2">
      <c r="A282" t="s">
        <v>294</v>
      </c>
      <c r="B282" t="s">
        <v>645</v>
      </c>
      <c r="C282" t="s">
        <v>704</v>
      </c>
      <c r="D282" t="s">
        <v>831</v>
      </c>
      <c r="E282" t="s">
        <v>1218</v>
      </c>
      <c r="F282" t="s">
        <v>1572</v>
      </c>
      <c r="G282" t="s">
        <v>1602</v>
      </c>
      <c r="H282" t="s">
        <v>1626</v>
      </c>
      <c r="I282" t="s">
        <v>1634</v>
      </c>
      <c r="J282" t="s">
        <v>1653</v>
      </c>
      <c r="K282" t="s">
        <v>1666</v>
      </c>
      <c r="M282" t="s">
        <v>1688</v>
      </c>
      <c r="N282" t="s">
        <v>1703</v>
      </c>
    </row>
    <row r="283" spans="1:14" x14ac:dyDescent="0.2">
      <c r="A283" t="s">
        <v>295</v>
      </c>
      <c r="B283" t="s">
        <v>645</v>
      </c>
      <c r="C283" t="s">
        <v>704</v>
      </c>
      <c r="D283" t="s">
        <v>831</v>
      </c>
      <c r="E283" t="s">
        <v>1219</v>
      </c>
      <c r="F283" t="s">
        <v>1573</v>
      </c>
      <c r="G283" t="s">
        <v>1610</v>
      </c>
      <c r="H283" t="s">
        <v>1627</v>
      </c>
      <c r="I283" t="s">
        <v>1634</v>
      </c>
      <c r="J283" t="s">
        <v>1653</v>
      </c>
      <c r="K283" t="s">
        <v>1665</v>
      </c>
      <c r="M283" t="s">
        <v>1688</v>
      </c>
      <c r="N283" t="s">
        <v>1704</v>
      </c>
    </row>
    <row r="284" spans="1:14" x14ac:dyDescent="0.2">
      <c r="A284" t="s">
        <v>296</v>
      </c>
      <c r="B284" t="s">
        <v>645</v>
      </c>
      <c r="C284" t="s">
        <v>706</v>
      </c>
      <c r="D284" t="s">
        <v>832</v>
      </c>
      <c r="E284" t="s">
        <v>1220</v>
      </c>
      <c r="F284" t="s">
        <v>1574</v>
      </c>
      <c r="G284" t="s">
        <v>1611</v>
      </c>
      <c r="H284" t="s">
        <v>1627</v>
      </c>
      <c r="I284" t="s">
        <v>1635</v>
      </c>
      <c r="J284" t="s">
        <v>1646</v>
      </c>
      <c r="K284" t="s">
        <v>1668</v>
      </c>
      <c r="M284" t="s">
        <v>1689</v>
      </c>
      <c r="N284" t="s">
        <v>1705</v>
      </c>
    </row>
    <row r="285" spans="1:14" x14ac:dyDescent="0.2">
      <c r="A285" t="s">
        <v>297</v>
      </c>
      <c r="B285" t="s">
        <v>645</v>
      </c>
      <c r="C285" t="s">
        <v>706</v>
      </c>
      <c r="D285" t="s">
        <v>832</v>
      </c>
      <c r="E285" t="s">
        <v>1221</v>
      </c>
      <c r="F285" t="s">
        <v>1575</v>
      </c>
      <c r="G285" t="s">
        <v>1612</v>
      </c>
      <c r="H285" t="s">
        <v>1626</v>
      </c>
      <c r="I285" t="s">
        <v>1636</v>
      </c>
      <c r="J285" t="s">
        <v>1646</v>
      </c>
      <c r="K285" t="s">
        <v>1669</v>
      </c>
      <c r="M285" t="s">
        <v>1689</v>
      </c>
      <c r="N285" t="s">
        <v>1706</v>
      </c>
    </row>
    <row r="286" spans="1:14" x14ac:dyDescent="0.2">
      <c r="A286" t="s">
        <v>298</v>
      </c>
      <c r="B286" t="s">
        <v>645</v>
      </c>
      <c r="C286" t="s">
        <v>706</v>
      </c>
      <c r="D286" t="s">
        <v>832</v>
      </c>
      <c r="E286" t="s">
        <v>1222</v>
      </c>
      <c r="F286" t="s">
        <v>1576</v>
      </c>
      <c r="G286" t="s">
        <v>1602</v>
      </c>
      <c r="H286" t="s">
        <v>1626</v>
      </c>
      <c r="I286" t="s">
        <v>1637</v>
      </c>
      <c r="J286" t="s">
        <v>1646</v>
      </c>
      <c r="K286" t="s">
        <v>1670</v>
      </c>
      <c r="M286" t="s">
        <v>1688</v>
      </c>
      <c r="N286" t="s">
        <v>1700</v>
      </c>
    </row>
    <row r="287" spans="1:14" x14ac:dyDescent="0.2">
      <c r="A287" t="s">
        <v>299</v>
      </c>
      <c r="B287" t="s">
        <v>645</v>
      </c>
      <c r="C287" t="s">
        <v>707</v>
      </c>
      <c r="D287" t="s">
        <v>833</v>
      </c>
      <c r="E287" t="s">
        <v>1223</v>
      </c>
      <c r="F287" t="s">
        <v>1565</v>
      </c>
      <c r="G287" t="s">
        <v>1607</v>
      </c>
      <c r="H287" t="s">
        <v>1626</v>
      </c>
      <c r="I287" t="s">
        <v>1632</v>
      </c>
      <c r="J287" t="s">
        <v>1645</v>
      </c>
      <c r="K287" t="s">
        <v>1662</v>
      </c>
      <c r="M287" t="s">
        <v>1686</v>
      </c>
      <c r="N287" t="s">
        <v>1700</v>
      </c>
    </row>
    <row r="288" spans="1:14" x14ac:dyDescent="0.2">
      <c r="A288" t="s">
        <v>300</v>
      </c>
      <c r="B288" t="s">
        <v>645</v>
      </c>
      <c r="C288" t="s">
        <v>707</v>
      </c>
      <c r="D288" t="s">
        <v>833</v>
      </c>
      <c r="E288" t="s">
        <v>1224</v>
      </c>
      <c r="F288" t="s">
        <v>1566</v>
      </c>
      <c r="G288" t="s">
        <v>1602</v>
      </c>
      <c r="H288" t="s">
        <v>1627</v>
      </c>
      <c r="I288" t="s">
        <v>1632</v>
      </c>
      <c r="J288" t="s">
        <v>1645</v>
      </c>
      <c r="K288" t="s">
        <v>1663</v>
      </c>
      <c r="M288" t="s">
        <v>1632</v>
      </c>
      <c r="N288" t="s">
        <v>1700</v>
      </c>
    </row>
    <row r="289" spans="1:14" x14ac:dyDescent="0.2">
      <c r="A289" t="s">
        <v>301</v>
      </c>
      <c r="B289" t="s">
        <v>645</v>
      </c>
      <c r="C289" t="s">
        <v>707</v>
      </c>
      <c r="D289" t="s">
        <v>833</v>
      </c>
      <c r="E289" t="s">
        <v>1225</v>
      </c>
      <c r="F289" t="s">
        <v>1567</v>
      </c>
      <c r="G289" t="s">
        <v>1608</v>
      </c>
      <c r="H289" t="s">
        <v>1626</v>
      </c>
      <c r="I289" t="s">
        <v>1632</v>
      </c>
      <c r="J289" t="s">
        <v>1645</v>
      </c>
      <c r="K289" t="s">
        <v>1664</v>
      </c>
      <c r="M289" t="s">
        <v>1686</v>
      </c>
      <c r="N289" t="s">
        <v>1700</v>
      </c>
    </row>
    <row r="290" spans="1:14" x14ac:dyDescent="0.2">
      <c r="A290" t="s">
        <v>302</v>
      </c>
      <c r="B290" t="s">
        <v>645</v>
      </c>
      <c r="C290" t="s">
        <v>708</v>
      </c>
      <c r="D290" t="s">
        <v>834</v>
      </c>
      <c r="E290" t="s">
        <v>1226</v>
      </c>
      <c r="F290" t="s">
        <v>1577</v>
      </c>
      <c r="G290" t="s">
        <v>1613</v>
      </c>
      <c r="H290" t="s">
        <v>1626</v>
      </c>
      <c r="I290" t="s">
        <v>1638</v>
      </c>
      <c r="J290" t="s">
        <v>1648</v>
      </c>
      <c r="K290" t="s">
        <v>1671</v>
      </c>
      <c r="M290" t="s">
        <v>1690</v>
      </c>
      <c r="N290" t="s">
        <v>1700</v>
      </c>
    </row>
    <row r="291" spans="1:14" x14ac:dyDescent="0.2">
      <c r="A291" t="s">
        <v>303</v>
      </c>
      <c r="B291" t="s">
        <v>645</v>
      </c>
      <c r="C291" t="s">
        <v>708</v>
      </c>
      <c r="D291" t="s">
        <v>834</v>
      </c>
      <c r="E291" t="s">
        <v>1227</v>
      </c>
      <c r="F291" t="s">
        <v>1578</v>
      </c>
      <c r="G291" t="s">
        <v>1614</v>
      </c>
      <c r="H291" t="s">
        <v>1627</v>
      </c>
      <c r="I291" t="s">
        <v>1638</v>
      </c>
      <c r="J291" t="s">
        <v>1648</v>
      </c>
      <c r="K291" t="s">
        <v>1656</v>
      </c>
      <c r="M291" t="s">
        <v>1690</v>
      </c>
      <c r="N291" t="s">
        <v>1700</v>
      </c>
    </row>
    <row r="292" spans="1:14" x14ac:dyDescent="0.2">
      <c r="A292" t="s">
        <v>304</v>
      </c>
      <c r="B292" t="s">
        <v>645</v>
      </c>
      <c r="C292" t="s">
        <v>708</v>
      </c>
      <c r="D292" t="s">
        <v>834</v>
      </c>
      <c r="E292" t="s">
        <v>1228</v>
      </c>
      <c r="F292" t="s">
        <v>1579</v>
      </c>
      <c r="G292" t="s">
        <v>1602</v>
      </c>
      <c r="H292" t="s">
        <v>1626</v>
      </c>
      <c r="I292" t="s">
        <v>1638</v>
      </c>
      <c r="J292" t="s">
        <v>1648</v>
      </c>
      <c r="K292" t="s">
        <v>1657</v>
      </c>
      <c r="M292" t="s">
        <v>1690</v>
      </c>
      <c r="N292" t="s">
        <v>1698</v>
      </c>
    </row>
    <row r="293" spans="1:14" x14ac:dyDescent="0.2">
      <c r="A293" t="s">
        <v>305</v>
      </c>
      <c r="B293" t="s">
        <v>645</v>
      </c>
      <c r="C293" t="s">
        <v>709</v>
      </c>
      <c r="D293" t="s">
        <v>835</v>
      </c>
      <c r="E293" t="s">
        <v>1229</v>
      </c>
      <c r="F293" t="s">
        <v>1562</v>
      </c>
      <c r="G293" t="s">
        <v>1606</v>
      </c>
      <c r="H293" t="s">
        <v>1627</v>
      </c>
      <c r="I293" t="s">
        <v>1631</v>
      </c>
      <c r="J293" t="s">
        <v>1645</v>
      </c>
      <c r="K293" t="s">
        <v>1659</v>
      </c>
      <c r="M293" t="s">
        <v>1685</v>
      </c>
      <c r="N293" t="s">
        <v>1700</v>
      </c>
    </row>
    <row r="294" spans="1:14" x14ac:dyDescent="0.2">
      <c r="A294" t="s">
        <v>306</v>
      </c>
      <c r="B294" t="s">
        <v>645</v>
      </c>
      <c r="C294" t="s">
        <v>709</v>
      </c>
      <c r="D294" t="s">
        <v>835</v>
      </c>
      <c r="E294" t="s">
        <v>1230</v>
      </c>
      <c r="F294" t="s">
        <v>1563</v>
      </c>
      <c r="G294" t="s">
        <v>1607</v>
      </c>
      <c r="H294" t="s">
        <v>1626</v>
      </c>
      <c r="I294" t="s">
        <v>1631</v>
      </c>
      <c r="J294" t="s">
        <v>1645</v>
      </c>
      <c r="K294" t="s">
        <v>1660</v>
      </c>
      <c r="M294" t="s">
        <v>1685</v>
      </c>
      <c r="N294" t="s">
        <v>1700</v>
      </c>
    </row>
    <row r="295" spans="1:14" x14ac:dyDescent="0.2">
      <c r="A295" t="s">
        <v>307</v>
      </c>
      <c r="B295" t="s">
        <v>645</v>
      </c>
      <c r="C295" t="s">
        <v>709</v>
      </c>
      <c r="D295" t="s">
        <v>835</v>
      </c>
      <c r="E295" t="s">
        <v>1231</v>
      </c>
      <c r="F295" t="s">
        <v>1564</v>
      </c>
      <c r="G295" t="s">
        <v>1607</v>
      </c>
      <c r="H295" t="s">
        <v>1626</v>
      </c>
      <c r="I295" t="s">
        <v>1631</v>
      </c>
      <c r="J295" t="s">
        <v>1645</v>
      </c>
      <c r="K295" t="s">
        <v>1661</v>
      </c>
      <c r="M295" t="s">
        <v>1685</v>
      </c>
      <c r="N295" t="s">
        <v>1700</v>
      </c>
    </row>
    <row r="296" spans="1:14" x14ac:dyDescent="0.2">
      <c r="A296" t="s">
        <v>308</v>
      </c>
      <c r="B296" t="s">
        <v>645</v>
      </c>
      <c r="C296" t="s">
        <v>704</v>
      </c>
      <c r="D296" t="s">
        <v>836</v>
      </c>
      <c r="E296" t="s">
        <v>1232</v>
      </c>
      <c r="F296" t="s">
        <v>1562</v>
      </c>
      <c r="G296" t="s">
        <v>1606</v>
      </c>
      <c r="H296" t="s">
        <v>1627</v>
      </c>
      <c r="I296" t="s">
        <v>1631</v>
      </c>
      <c r="J296" t="s">
        <v>1651</v>
      </c>
      <c r="K296" t="s">
        <v>1659</v>
      </c>
      <c r="M296" t="s">
        <v>1685</v>
      </c>
      <c r="N296" t="s">
        <v>1700</v>
      </c>
    </row>
    <row r="297" spans="1:14" x14ac:dyDescent="0.2">
      <c r="A297" t="s">
        <v>309</v>
      </c>
      <c r="B297" t="s">
        <v>645</v>
      </c>
      <c r="C297" t="s">
        <v>704</v>
      </c>
      <c r="D297" t="s">
        <v>836</v>
      </c>
      <c r="E297" t="s">
        <v>1233</v>
      </c>
      <c r="F297" t="s">
        <v>1563</v>
      </c>
      <c r="G297" t="s">
        <v>1607</v>
      </c>
      <c r="H297" t="s">
        <v>1626</v>
      </c>
      <c r="I297" t="s">
        <v>1631</v>
      </c>
      <c r="J297" t="s">
        <v>1651</v>
      </c>
      <c r="K297" t="s">
        <v>1660</v>
      </c>
      <c r="M297" t="s">
        <v>1685</v>
      </c>
      <c r="N297" t="s">
        <v>1700</v>
      </c>
    </row>
    <row r="298" spans="1:14" x14ac:dyDescent="0.2">
      <c r="A298" t="s">
        <v>310</v>
      </c>
      <c r="B298" t="s">
        <v>645</v>
      </c>
      <c r="C298" t="s">
        <v>704</v>
      </c>
      <c r="D298" t="s">
        <v>836</v>
      </c>
      <c r="E298" t="s">
        <v>1234</v>
      </c>
      <c r="F298" t="s">
        <v>1564</v>
      </c>
      <c r="G298" t="s">
        <v>1607</v>
      </c>
      <c r="H298" t="s">
        <v>1626</v>
      </c>
      <c r="I298" t="s">
        <v>1631</v>
      </c>
      <c r="J298" t="s">
        <v>1651</v>
      </c>
      <c r="K298" t="s">
        <v>1661</v>
      </c>
      <c r="M298" t="s">
        <v>1685</v>
      </c>
      <c r="N298" t="s">
        <v>1700</v>
      </c>
    </row>
    <row r="299" spans="1:14" x14ac:dyDescent="0.2">
      <c r="A299" t="s">
        <v>311</v>
      </c>
      <c r="B299" t="s">
        <v>646</v>
      </c>
      <c r="C299" t="s">
        <v>710</v>
      </c>
      <c r="D299" t="s">
        <v>837</v>
      </c>
      <c r="E299" t="s">
        <v>1235</v>
      </c>
      <c r="F299" t="s">
        <v>1571</v>
      </c>
      <c r="G299" t="s">
        <v>1610</v>
      </c>
      <c r="H299" t="s">
        <v>1627</v>
      </c>
      <c r="I299" t="s">
        <v>1634</v>
      </c>
      <c r="J299" t="s">
        <v>1646</v>
      </c>
      <c r="K299" t="s">
        <v>1665</v>
      </c>
      <c r="M299" t="s">
        <v>1688</v>
      </c>
      <c r="N299" t="s">
        <v>1700</v>
      </c>
    </row>
    <row r="300" spans="1:14" x14ac:dyDescent="0.2">
      <c r="A300" t="s">
        <v>312</v>
      </c>
      <c r="B300" t="s">
        <v>646</v>
      </c>
      <c r="C300" t="s">
        <v>710</v>
      </c>
      <c r="D300" t="s">
        <v>837</v>
      </c>
      <c r="E300" t="s">
        <v>1236</v>
      </c>
      <c r="F300" t="s">
        <v>1572</v>
      </c>
      <c r="G300" t="s">
        <v>1602</v>
      </c>
      <c r="H300" t="s">
        <v>1626</v>
      </c>
      <c r="I300" t="s">
        <v>1634</v>
      </c>
      <c r="J300" t="s">
        <v>1646</v>
      </c>
      <c r="K300" t="s">
        <v>1666</v>
      </c>
      <c r="M300" t="s">
        <v>1688</v>
      </c>
      <c r="N300" t="s">
        <v>1703</v>
      </c>
    </row>
    <row r="301" spans="1:14" x14ac:dyDescent="0.2">
      <c r="A301" t="s">
        <v>313</v>
      </c>
      <c r="B301" t="s">
        <v>646</v>
      </c>
      <c r="C301" t="s">
        <v>710</v>
      </c>
      <c r="D301" t="s">
        <v>837</v>
      </c>
      <c r="E301" t="s">
        <v>1237</v>
      </c>
      <c r="F301" t="s">
        <v>1573</v>
      </c>
      <c r="G301" t="s">
        <v>1610</v>
      </c>
      <c r="H301" t="s">
        <v>1627</v>
      </c>
      <c r="I301" t="s">
        <v>1634</v>
      </c>
      <c r="J301" t="s">
        <v>1646</v>
      </c>
      <c r="K301" t="s">
        <v>1665</v>
      </c>
      <c r="M301" t="s">
        <v>1688</v>
      </c>
      <c r="N301" t="s">
        <v>1704</v>
      </c>
    </row>
    <row r="302" spans="1:14" x14ac:dyDescent="0.2">
      <c r="A302" t="s">
        <v>314</v>
      </c>
      <c r="B302" t="s">
        <v>646</v>
      </c>
      <c r="C302" t="s">
        <v>711</v>
      </c>
      <c r="D302" t="s">
        <v>838</v>
      </c>
      <c r="E302" t="s">
        <v>1238</v>
      </c>
      <c r="F302" t="s">
        <v>1571</v>
      </c>
      <c r="G302" t="s">
        <v>1610</v>
      </c>
      <c r="H302" t="s">
        <v>1627</v>
      </c>
      <c r="I302" t="s">
        <v>1634</v>
      </c>
      <c r="J302" t="s">
        <v>1646</v>
      </c>
      <c r="K302" t="s">
        <v>1665</v>
      </c>
      <c r="M302" t="s">
        <v>1688</v>
      </c>
      <c r="N302" t="s">
        <v>1700</v>
      </c>
    </row>
    <row r="303" spans="1:14" x14ac:dyDescent="0.2">
      <c r="A303" t="s">
        <v>315</v>
      </c>
      <c r="B303" t="s">
        <v>646</v>
      </c>
      <c r="C303" t="s">
        <v>711</v>
      </c>
      <c r="D303" t="s">
        <v>838</v>
      </c>
      <c r="E303" t="s">
        <v>1239</v>
      </c>
      <c r="F303" t="s">
        <v>1572</v>
      </c>
      <c r="G303" t="s">
        <v>1602</v>
      </c>
      <c r="H303" t="s">
        <v>1626</v>
      </c>
      <c r="I303" t="s">
        <v>1634</v>
      </c>
      <c r="J303" t="s">
        <v>1646</v>
      </c>
      <c r="K303" t="s">
        <v>1666</v>
      </c>
      <c r="M303" t="s">
        <v>1688</v>
      </c>
      <c r="N303" t="s">
        <v>1703</v>
      </c>
    </row>
    <row r="304" spans="1:14" x14ac:dyDescent="0.2">
      <c r="A304" t="s">
        <v>316</v>
      </c>
      <c r="B304" t="s">
        <v>646</v>
      </c>
      <c r="C304" t="s">
        <v>711</v>
      </c>
      <c r="D304" t="s">
        <v>838</v>
      </c>
      <c r="E304" t="s">
        <v>1240</v>
      </c>
      <c r="F304" t="s">
        <v>1573</v>
      </c>
      <c r="G304" t="s">
        <v>1610</v>
      </c>
      <c r="H304" t="s">
        <v>1627</v>
      </c>
      <c r="I304" t="s">
        <v>1634</v>
      </c>
      <c r="J304" t="s">
        <v>1646</v>
      </c>
      <c r="K304" t="s">
        <v>1665</v>
      </c>
      <c r="M304" t="s">
        <v>1688</v>
      </c>
      <c r="N304" t="s">
        <v>1704</v>
      </c>
    </row>
    <row r="305" spans="1:14" x14ac:dyDescent="0.2">
      <c r="A305" t="s">
        <v>317</v>
      </c>
      <c r="B305" t="s">
        <v>646</v>
      </c>
      <c r="C305" t="s">
        <v>711</v>
      </c>
      <c r="D305" t="s">
        <v>839</v>
      </c>
      <c r="E305" t="s">
        <v>1241</v>
      </c>
      <c r="F305" t="s">
        <v>1574</v>
      </c>
      <c r="G305" t="s">
        <v>1611</v>
      </c>
      <c r="H305" t="s">
        <v>1627</v>
      </c>
      <c r="I305" t="s">
        <v>1635</v>
      </c>
      <c r="J305" t="s">
        <v>1646</v>
      </c>
      <c r="K305" t="s">
        <v>1668</v>
      </c>
      <c r="M305" t="s">
        <v>1688</v>
      </c>
      <c r="N305" t="s">
        <v>1705</v>
      </c>
    </row>
    <row r="306" spans="1:14" x14ac:dyDescent="0.2">
      <c r="A306" t="s">
        <v>318</v>
      </c>
      <c r="B306" t="s">
        <v>646</v>
      </c>
      <c r="C306" t="s">
        <v>711</v>
      </c>
      <c r="D306" t="s">
        <v>839</v>
      </c>
      <c r="E306" t="s">
        <v>1242</v>
      </c>
      <c r="F306" t="s">
        <v>1575</v>
      </c>
      <c r="G306" t="s">
        <v>1612</v>
      </c>
      <c r="H306" t="s">
        <v>1626</v>
      </c>
      <c r="I306" t="s">
        <v>1636</v>
      </c>
      <c r="J306" t="s">
        <v>1646</v>
      </c>
      <c r="K306" t="s">
        <v>1669</v>
      </c>
      <c r="M306" t="s">
        <v>1688</v>
      </c>
      <c r="N306" t="s">
        <v>1705</v>
      </c>
    </row>
    <row r="307" spans="1:14" x14ac:dyDescent="0.2">
      <c r="A307" t="s">
        <v>319</v>
      </c>
      <c r="B307" t="s">
        <v>646</v>
      </c>
      <c r="C307" t="s">
        <v>711</v>
      </c>
      <c r="D307" t="s">
        <v>839</v>
      </c>
      <c r="E307" t="s">
        <v>1243</v>
      </c>
      <c r="F307" t="s">
        <v>1576</v>
      </c>
      <c r="G307" t="s">
        <v>1602</v>
      </c>
      <c r="H307" t="s">
        <v>1626</v>
      </c>
      <c r="I307" t="s">
        <v>1637</v>
      </c>
      <c r="J307" t="s">
        <v>1646</v>
      </c>
      <c r="K307" t="s">
        <v>1670</v>
      </c>
      <c r="M307" t="s">
        <v>1688</v>
      </c>
      <c r="N307" t="s">
        <v>1705</v>
      </c>
    </row>
    <row r="308" spans="1:14" x14ac:dyDescent="0.2">
      <c r="A308" t="s">
        <v>320</v>
      </c>
      <c r="B308" t="s">
        <v>646</v>
      </c>
      <c r="C308" t="s">
        <v>711</v>
      </c>
      <c r="D308" t="s">
        <v>840</v>
      </c>
      <c r="E308" t="s">
        <v>1244</v>
      </c>
      <c r="F308" t="s">
        <v>1559</v>
      </c>
      <c r="G308" t="s">
        <v>1602</v>
      </c>
      <c r="H308" t="s">
        <v>1626</v>
      </c>
      <c r="I308" t="s">
        <v>1629</v>
      </c>
      <c r="J308" t="s">
        <v>1646</v>
      </c>
      <c r="K308" t="s">
        <v>1655</v>
      </c>
      <c r="M308" t="s">
        <v>1683</v>
      </c>
      <c r="N308" t="s">
        <v>1698</v>
      </c>
    </row>
    <row r="309" spans="1:14" x14ac:dyDescent="0.2">
      <c r="A309" t="s">
        <v>321</v>
      </c>
      <c r="B309" t="s">
        <v>646</v>
      </c>
      <c r="C309" t="s">
        <v>711</v>
      </c>
      <c r="D309" t="s">
        <v>840</v>
      </c>
      <c r="E309" t="s">
        <v>1245</v>
      </c>
      <c r="F309" t="s">
        <v>1560</v>
      </c>
      <c r="G309" t="s">
        <v>1604</v>
      </c>
      <c r="H309" t="s">
        <v>1626</v>
      </c>
      <c r="I309" t="s">
        <v>1629</v>
      </c>
      <c r="J309" t="s">
        <v>1646</v>
      </c>
      <c r="K309" t="s">
        <v>1657</v>
      </c>
      <c r="M309" t="s">
        <v>1683</v>
      </c>
      <c r="N309" t="s">
        <v>1698</v>
      </c>
    </row>
    <row r="310" spans="1:14" x14ac:dyDescent="0.2">
      <c r="A310" t="s">
        <v>322</v>
      </c>
      <c r="B310" t="s">
        <v>646</v>
      </c>
      <c r="C310" t="s">
        <v>711</v>
      </c>
      <c r="D310" t="s">
        <v>840</v>
      </c>
      <c r="E310" t="s">
        <v>1246</v>
      </c>
      <c r="F310" t="s">
        <v>1561</v>
      </c>
      <c r="G310" t="s">
        <v>1605</v>
      </c>
      <c r="H310" t="s">
        <v>1626</v>
      </c>
      <c r="I310" t="s">
        <v>1630</v>
      </c>
      <c r="J310" t="s">
        <v>1646</v>
      </c>
      <c r="K310" t="s">
        <v>1658</v>
      </c>
      <c r="M310" t="s">
        <v>1684</v>
      </c>
      <c r="N310" t="s">
        <v>1698</v>
      </c>
    </row>
    <row r="311" spans="1:14" x14ac:dyDescent="0.2">
      <c r="A311" t="s">
        <v>323</v>
      </c>
      <c r="B311" t="s">
        <v>646</v>
      </c>
      <c r="C311" t="s">
        <v>712</v>
      </c>
      <c r="D311" t="s">
        <v>841</v>
      </c>
      <c r="E311" t="s">
        <v>1247</v>
      </c>
      <c r="F311" t="s">
        <v>1562</v>
      </c>
      <c r="G311" t="s">
        <v>1606</v>
      </c>
      <c r="H311" t="s">
        <v>1627</v>
      </c>
      <c r="I311" t="s">
        <v>1631</v>
      </c>
      <c r="J311" t="s">
        <v>1646</v>
      </c>
      <c r="K311" t="s">
        <v>1659</v>
      </c>
      <c r="M311" t="s">
        <v>1685</v>
      </c>
      <c r="N311" t="s">
        <v>1700</v>
      </c>
    </row>
    <row r="312" spans="1:14" x14ac:dyDescent="0.2">
      <c r="A312" t="s">
        <v>324</v>
      </c>
      <c r="B312" t="s">
        <v>646</v>
      </c>
      <c r="C312" t="s">
        <v>712</v>
      </c>
      <c r="D312" t="s">
        <v>841</v>
      </c>
      <c r="E312" t="s">
        <v>1248</v>
      </c>
      <c r="F312" t="s">
        <v>1563</v>
      </c>
      <c r="G312" t="s">
        <v>1607</v>
      </c>
      <c r="H312" t="s">
        <v>1626</v>
      </c>
      <c r="I312" t="s">
        <v>1631</v>
      </c>
      <c r="J312" t="s">
        <v>1646</v>
      </c>
      <c r="K312" t="s">
        <v>1660</v>
      </c>
      <c r="M312" t="s">
        <v>1685</v>
      </c>
      <c r="N312" t="s">
        <v>1700</v>
      </c>
    </row>
    <row r="313" spans="1:14" x14ac:dyDescent="0.2">
      <c r="A313" t="s">
        <v>325</v>
      </c>
      <c r="B313" t="s">
        <v>646</v>
      </c>
      <c r="C313" t="s">
        <v>712</v>
      </c>
      <c r="D313" t="s">
        <v>841</v>
      </c>
      <c r="E313" t="s">
        <v>1249</v>
      </c>
      <c r="F313" t="s">
        <v>1564</v>
      </c>
      <c r="G313" t="s">
        <v>1607</v>
      </c>
      <c r="H313" t="s">
        <v>1626</v>
      </c>
      <c r="I313" t="s">
        <v>1631</v>
      </c>
      <c r="J313" t="s">
        <v>1646</v>
      </c>
      <c r="K313" t="s">
        <v>1661</v>
      </c>
      <c r="M313" t="s">
        <v>1685</v>
      </c>
      <c r="N313" t="s">
        <v>1700</v>
      </c>
    </row>
    <row r="314" spans="1:14" x14ac:dyDescent="0.2">
      <c r="A314" t="s">
        <v>326</v>
      </c>
      <c r="B314" t="s">
        <v>646</v>
      </c>
      <c r="C314" t="s">
        <v>710</v>
      </c>
      <c r="D314" t="s">
        <v>842</v>
      </c>
      <c r="E314" t="s">
        <v>1250</v>
      </c>
      <c r="F314" t="s">
        <v>1568</v>
      </c>
      <c r="G314" t="s">
        <v>1609</v>
      </c>
      <c r="H314" t="s">
        <v>1627</v>
      </c>
      <c r="I314" t="s">
        <v>1633</v>
      </c>
      <c r="J314" t="s">
        <v>1646</v>
      </c>
      <c r="K314" t="s">
        <v>1665</v>
      </c>
      <c r="M314" t="s">
        <v>1687</v>
      </c>
      <c r="N314" t="s">
        <v>1701</v>
      </c>
    </row>
    <row r="315" spans="1:14" x14ac:dyDescent="0.2">
      <c r="A315" t="s">
        <v>327</v>
      </c>
      <c r="B315" t="s">
        <v>646</v>
      </c>
      <c r="C315" t="s">
        <v>710</v>
      </c>
      <c r="D315" t="s">
        <v>842</v>
      </c>
      <c r="E315" t="s">
        <v>1251</v>
      </c>
      <c r="F315" t="s">
        <v>1569</v>
      </c>
      <c r="G315" t="s">
        <v>1602</v>
      </c>
      <c r="H315" t="s">
        <v>1626</v>
      </c>
      <c r="I315" t="s">
        <v>1633</v>
      </c>
      <c r="J315" t="s">
        <v>1646</v>
      </c>
      <c r="K315" t="s">
        <v>1666</v>
      </c>
      <c r="M315" t="s">
        <v>1687</v>
      </c>
      <c r="N315" t="s">
        <v>1698</v>
      </c>
    </row>
    <row r="316" spans="1:14" x14ac:dyDescent="0.2">
      <c r="A316" t="s">
        <v>328</v>
      </c>
      <c r="B316" t="s">
        <v>646</v>
      </c>
      <c r="C316" t="s">
        <v>710</v>
      </c>
      <c r="D316" t="s">
        <v>842</v>
      </c>
      <c r="E316" t="s">
        <v>1252</v>
      </c>
      <c r="F316" t="s">
        <v>1570</v>
      </c>
      <c r="G316" t="s">
        <v>1602</v>
      </c>
      <c r="H316" t="s">
        <v>1627</v>
      </c>
      <c r="I316" t="s">
        <v>1633</v>
      </c>
      <c r="J316" t="s">
        <v>1646</v>
      </c>
      <c r="K316" t="s">
        <v>1667</v>
      </c>
      <c r="M316" t="s">
        <v>1687</v>
      </c>
      <c r="N316" t="s">
        <v>1702</v>
      </c>
    </row>
    <row r="317" spans="1:14" x14ac:dyDescent="0.2">
      <c r="A317" t="s">
        <v>329</v>
      </c>
      <c r="B317" t="s">
        <v>646</v>
      </c>
      <c r="C317" t="s">
        <v>710</v>
      </c>
      <c r="D317" t="s">
        <v>843</v>
      </c>
      <c r="E317" t="s">
        <v>1253</v>
      </c>
      <c r="F317" t="s">
        <v>1589</v>
      </c>
      <c r="G317" t="s">
        <v>1602</v>
      </c>
      <c r="H317" t="s">
        <v>1626</v>
      </c>
      <c r="I317" t="s">
        <v>1630</v>
      </c>
      <c r="J317" t="s">
        <v>1646</v>
      </c>
      <c r="K317" t="s">
        <v>1666</v>
      </c>
      <c r="M317" t="s">
        <v>1692</v>
      </c>
      <c r="N317" t="s">
        <v>1710</v>
      </c>
    </row>
    <row r="318" spans="1:14" x14ac:dyDescent="0.2">
      <c r="A318" t="s">
        <v>330</v>
      </c>
      <c r="B318" t="s">
        <v>646</v>
      </c>
      <c r="C318" t="s">
        <v>710</v>
      </c>
      <c r="D318" t="s">
        <v>843</v>
      </c>
      <c r="E318" t="s">
        <v>1254</v>
      </c>
      <c r="F318" t="s">
        <v>1590</v>
      </c>
      <c r="G318" t="s">
        <v>1618</v>
      </c>
      <c r="H318" t="s">
        <v>1627</v>
      </c>
      <c r="I318" t="s">
        <v>1630</v>
      </c>
      <c r="J318" t="s">
        <v>1646</v>
      </c>
      <c r="K318" t="s">
        <v>1665</v>
      </c>
      <c r="M318" t="s">
        <v>1692</v>
      </c>
      <c r="N318" t="s">
        <v>1700</v>
      </c>
    </row>
    <row r="319" spans="1:14" x14ac:dyDescent="0.2">
      <c r="A319" t="s">
        <v>331</v>
      </c>
      <c r="B319" t="s">
        <v>646</v>
      </c>
      <c r="C319" t="s">
        <v>710</v>
      </c>
      <c r="D319" t="s">
        <v>843</v>
      </c>
      <c r="E319" t="s">
        <v>1255</v>
      </c>
      <c r="F319" t="s">
        <v>1591</v>
      </c>
      <c r="G319" t="s">
        <v>1619</v>
      </c>
      <c r="H319" t="s">
        <v>1627</v>
      </c>
      <c r="I319" t="s">
        <v>1639</v>
      </c>
      <c r="J319" t="s">
        <v>1646</v>
      </c>
      <c r="K319" t="s">
        <v>1677</v>
      </c>
      <c r="M319" t="s">
        <v>1692</v>
      </c>
      <c r="N319" t="s">
        <v>1711</v>
      </c>
    </row>
    <row r="320" spans="1:14" x14ac:dyDescent="0.2">
      <c r="A320" t="s">
        <v>332</v>
      </c>
      <c r="B320" t="s">
        <v>646</v>
      </c>
      <c r="C320" t="s">
        <v>713</v>
      </c>
      <c r="D320" t="s">
        <v>844</v>
      </c>
      <c r="E320" t="s">
        <v>1256</v>
      </c>
      <c r="F320" t="s">
        <v>1565</v>
      </c>
      <c r="G320" t="s">
        <v>1607</v>
      </c>
      <c r="H320" t="s">
        <v>1626</v>
      </c>
      <c r="I320" t="s">
        <v>1632</v>
      </c>
      <c r="J320" t="s">
        <v>1645</v>
      </c>
      <c r="K320" t="s">
        <v>1662</v>
      </c>
      <c r="M320" t="s">
        <v>1686</v>
      </c>
      <c r="N320" t="s">
        <v>1700</v>
      </c>
    </row>
    <row r="321" spans="1:14" x14ac:dyDescent="0.2">
      <c r="A321" t="s">
        <v>333</v>
      </c>
      <c r="B321" t="s">
        <v>646</v>
      </c>
      <c r="C321" t="s">
        <v>713</v>
      </c>
      <c r="D321" t="s">
        <v>844</v>
      </c>
      <c r="E321" t="s">
        <v>1257</v>
      </c>
      <c r="F321" t="s">
        <v>1566</v>
      </c>
      <c r="G321" t="s">
        <v>1602</v>
      </c>
      <c r="H321" t="s">
        <v>1627</v>
      </c>
      <c r="I321" t="s">
        <v>1632</v>
      </c>
      <c r="J321" t="s">
        <v>1645</v>
      </c>
      <c r="K321" t="s">
        <v>1663</v>
      </c>
      <c r="M321" t="s">
        <v>1686</v>
      </c>
      <c r="N321" t="s">
        <v>1700</v>
      </c>
    </row>
    <row r="322" spans="1:14" x14ac:dyDescent="0.2">
      <c r="A322" t="s">
        <v>334</v>
      </c>
      <c r="B322" t="s">
        <v>646</v>
      </c>
      <c r="C322" t="s">
        <v>713</v>
      </c>
      <c r="D322" t="s">
        <v>844</v>
      </c>
      <c r="E322" t="s">
        <v>1258</v>
      </c>
      <c r="F322" t="s">
        <v>1567</v>
      </c>
      <c r="G322" t="s">
        <v>1608</v>
      </c>
      <c r="H322" t="s">
        <v>1626</v>
      </c>
      <c r="I322" t="s">
        <v>1632</v>
      </c>
      <c r="J322" t="s">
        <v>1645</v>
      </c>
      <c r="K322" t="s">
        <v>1664</v>
      </c>
      <c r="M322" t="s">
        <v>1686</v>
      </c>
      <c r="N322" t="s">
        <v>1700</v>
      </c>
    </row>
    <row r="323" spans="1:14" x14ac:dyDescent="0.2">
      <c r="A323" t="s">
        <v>335</v>
      </c>
      <c r="B323" t="s">
        <v>646</v>
      </c>
      <c r="C323" t="s">
        <v>714</v>
      </c>
      <c r="D323" t="s">
        <v>845</v>
      </c>
      <c r="E323" t="s">
        <v>1259</v>
      </c>
      <c r="F323" t="s">
        <v>1592</v>
      </c>
      <c r="G323" t="s">
        <v>1620</v>
      </c>
      <c r="H323" t="s">
        <v>1627</v>
      </c>
      <c r="I323" t="s">
        <v>1643</v>
      </c>
      <c r="J323" t="s">
        <v>1646</v>
      </c>
      <c r="K323" t="s">
        <v>1678</v>
      </c>
      <c r="M323" t="s">
        <v>1684</v>
      </c>
      <c r="N323" t="s">
        <v>1712</v>
      </c>
    </row>
    <row r="324" spans="1:14" x14ac:dyDescent="0.2">
      <c r="A324" t="s">
        <v>336</v>
      </c>
      <c r="B324" t="s">
        <v>646</v>
      </c>
      <c r="C324" t="s">
        <v>714</v>
      </c>
      <c r="D324" t="s">
        <v>845</v>
      </c>
      <c r="E324" t="s">
        <v>1260</v>
      </c>
      <c r="F324" t="s">
        <v>1593</v>
      </c>
      <c r="G324" t="s">
        <v>1621</v>
      </c>
      <c r="H324" t="s">
        <v>1626</v>
      </c>
      <c r="I324" t="s">
        <v>1643</v>
      </c>
      <c r="J324" t="s">
        <v>1646</v>
      </c>
      <c r="K324" t="s">
        <v>1666</v>
      </c>
      <c r="M324" t="s">
        <v>1695</v>
      </c>
      <c r="N324" t="s">
        <v>1712</v>
      </c>
    </row>
    <row r="325" spans="1:14" x14ac:dyDescent="0.2">
      <c r="A325" t="s">
        <v>337</v>
      </c>
      <c r="B325" t="s">
        <v>646</v>
      </c>
      <c r="C325" t="s">
        <v>714</v>
      </c>
      <c r="D325" t="s">
        <v>845</v>
      </c>
      <c r="E325" t="s">
        <v>1261</v>
      </c>
      <c r="F325" t="s">
        <v>1594</v>
      </c>
      <c r="G325" t="s">
        <v>1621</v>
      </c>
      <c r="H325" t="s">
        <v>1626</v>
      </c>
      <c r="I325" t="s">
        <v>1643</v>
      </c>
      <c r="J325" t="s">
        <v>1646</v>
      </c>
      <c r="K325" t="s">
        <v>1666</v>
      </c>
      <c r="M325" t="s">
        <v>1695</v>
      </c>
      <c r="N325" t="s">
        <v>1712</v>
      </c>
    </row>
    <row r="326" spans="1:14" x14ac:dyDescent="0.2">
      <c r="A326" t="s">
        <v>338</v>
      </c>
      <c r="B326" t="s">
        <v>647</v>
      </c>
      <c r="C326" t="s">
        <v>715</v>
      </c>
      <c r="D326" t="s">
        <v>846</v>
      </c>
      <c r="E326" t="s">
        <v>1262</v>
      </c>
      <c r="F326" t="s">
        <v>1598</v>
      </c>
      <c r="G326" t="s">
        <v>1624</v>
      </c>
      <c r="H326" t="s">
        <v>1627</v>
      </c>
      <c r="I326" t="s">
        <v>1630</v>
      </c>
      <c r="J326" t="s">
        <v>1646</v>
      </c>
      <c r="K326" t="s">
        <v>1681</v>
      </c>
      <c r="M326" t="s">
        <v>1684</v>
      </c>
      <c r="N326" t="s">
        <v>1714</v>
      </c>
    </row>
    <row r="327" spans="1:14" x14ac:dyDescent="0.2">
      <c r="A327" t="s">
        <v>339</v>
      </c>
      <c r="B327" t="s">
        <v>647</v>
      </c>
      <c r="C327" t="s">
        <v>715</v>
      </c>
      <c r="D327" t="s">
        <v>846</v>
      </c>
      <c r="E327" t="s">
        <v>1263</v>
      </c>
      <c r="F327" t="s">
        <v>1599</v>
      </c>
      <c r="G327" t="s">
        <v>1624</v>
      </c>
      <c r="H327" t="s">
        <v>1627</v>
      </c>
      <c r="I327" t="s">
        <v>1630</v>
      </c>
      <c r="J327" t="s">
        <v>1646</v>
      </c>
      <c r="K327" t="s">
        <v>1681</v>
      </c>
      <c r="M327" t="s">
        <v>1684</v>
      </c>
      <c r="N327" t="s">
        <v>1714</v>
      </c>
    </row>
    <row r="328" spans="1:14" x14ac:dyDescent="0.2">
      <c r="A328" t="s">
        <v>340</v>
      </c>
      <c r="B328" t="s">
        <v>647</v>
      </c>
      <c r="C328" t="s">
        <v>715</v>
      </c>
      <c r="D328" t="s">
        <v>846</v>
      </c>
      <c r="E328" t="s">
        <v>1264</v>
      </c>
      <c r="F328" t="s">
        <v>1600</v>
      </c>
      <c r="G328" t="s">
        <v>1625</v>
      </c>
      <c r="H328" t="s">
        <v>1627</v>
      </c>
      <c r="I328" t="s">
        <v>1630</v>
      </c>
      <c r="J328" t="s">
        <v>1646</v>
      </c>
      <c r="K328" t="s">
        <v>1665</v>
      </c>
      <c r="M328" t="s">
        <v>1684</v>
      </c>
      <c r="N328" t="s">
        <v>1714</v>
      </c>
    </row>
    <row r="329" spans="1:14" x14ac:dyDescent="0.2">
      <c r="A329" t="s">
        <v>341</v>
      </c>
      <c r="B329" t="s">
        <v>647</v>
      </c>
      <c r="C329" t="s">
        <v>716</v>
      </c>
      <c r="D329" t="s">
        <v>847</v>
      </c>
      <c r="E329" t="s">
        <v>1265</v>
      </c>
      <c r="F329" t="s">
        <v>1559</v>
      </c>
      <c r="G329" t="s">
        <v>1602</v>
      </c>
      <c r="H329" t="s">
        <v>1626</v>
      </c>
      <c r="I329" t="s">
        <v>1629</v>
      </c>
      <c r="J329" t="s">
        <v>1646</v>
      </c>
      <c r="K329" t="s">
        <v>1655</v>
      </c>
      <c r="M329" t="s">
        <v>1684</v>
      </c>
      <c r="N329" t="s">
        <v>1698</v>
      </c>
    </row>
    <row r="330" spans="1:14" x14ac:dyDescent="0.2">
      <c r="A330" t="s">
        <v>342</v>
      </c>
      <c r="B330" t="s">
        <v>647</v>
      </c>
      <c r="C330" t="s">
        <v>716</v>
      </c>
      <c r="D330" t="s">
        <v>847</v>
      </c>
      <c r="E330" t="s">
        <v>1266</v>
      </c>
      <c r="F330" t="s">
        <v>1560</v>
      </c>
      <c r="G330" t="s">
        <v>1604</v>
      </c>
      <c r="H330" t="s">
        <v>1626</v>
      </c>
      <c r="I330" t="s">
        <v>1629</v>
      </c>
      <c r="J330" t="s">
        <v>1646</v>
      </c>
      <c r="K330" t="s">
        <v>1657</v>
      </c>
      <c r="M330" t="s">
        <v>1684</v>
      </c>
      <c r="N330" t="s">
        <v>1698</v>
      </c>
    </row>
    <row r="331" spans="1:14" x14ac:dyDescent="0.2">
      <c r="A331" t="s">
        <v>343</v>
      </c>
      <c r="B331" t="s">
        <v>647</v>
      </c>
      <c r="C331" t="s">
        <v>716</v>
      </c>
      <c r="D331" t="s">
        <v>847</v>
      </c>
      <c r="E331" t="s">
        <v>1267</v>
      </c>
      <c r="F331" t="s">
        <v>1561</v>
      </c>
      <c r="G331" t="s">
        <v>1605</v>
      </c>
      <c r="H331" t="s">
        <v>1626</v>
      </c>
      <c r="I331" t="s">
        <v>1630</v>
      </c>
      <c r="J331" t="s">
        <v>1646</v>
      </c>
      <c r="K331" t="s">
        <v>1658</v>
      </c>
      <c r="M331" t="s">
        <v>1684</v>
      </c>
      <c r="N331" t="s">
        <v>1698</v>
      </c>
    </row>
    <row r="332" spans="1:14" x14ac:dyDescent="0.2">
      <c r="A332" t="s">
        <v>344</v>
      </c>
      <c r="B332" t="s">
        <v>647</v>
      </c>
      <c r="C332" t="s">
        <v>715</v>
      </c>
      <c r="D332" t="s">
        <v>848</v>
      </c>
      <c r="E332" t="s">
        <v>1268</v>
      </c>
      <c r="F332" t="s">
        <v>1592</v>
      </c>
      <c r="G332" t="s">
        <v>1620</v>
      </c>
      <c r="H332" t="s">
        <v>1627</v>
      </c>
      <c r="I332" t="s">
        <v>1643</v>
      </c>
      <c r="J332" t="s">
        <v>1645</v>
      </c>
      <c r="K332" t="s">
        <v>1678</v>
      </c>
      <c r="M332" t="s">
        <v>1684</v>
      </c>
      <c r="N332" t="s">
        <v>1700</v>
      </c>
    </row>
    <row r="333" spans="1:14" x14ac:dyDescent="0.2">
      <c r="A333" t="s">
        <v>345</v>
      </c>
      <c r="B333" t="s">
        <v>647</v>
      </c>
      <c r="C333" t="s">
        <v>715</v>
      </c>
      <c r="D333" t="s">
        <v>848</v>
      </c>
      <c r="E333" t="s">
        <v>1269</v>
      </c>
      <c r="F333" t="s">
        <v>1593</v>
      </c>
      <c r="G333" t="s">
        <v>1621</v>
      </c>
      <c r="H333" t="s">
        <v>1626</v>
      </c>
      <c r="I333" t="s">
        <v>1643</v>
      </c>
      <c r="J333" t="s">
        <v>1645</v>
      </c>
      <c r="K333" t="s">
        <v>1666</v>
      </c>
      <c r="M333" t="s">
        <v>1695</v>
      </c>
      <c r="N333" t="s">
        <v>1712</v>
      </c>
    </row>
    <row r="334" spans="1:14" x14ac:dyDescent="0.2">
      <c r="A334" t="s">
        <v>346</v>
      </c>
      <c r="B334" t="s">
        <v>647</v>
      </c>
      <c r="C334" t="s">
        <v>715</v>
      </c>
      <c r="D334" t="s">
        <v>848</v>
      </c>
      <c r="E334" t="s">
        <v>1270</v>
      </c>
      <c r="F334" t="s">
        <v>1594</v>
      </c>
      <c r="G334" t="s">
        <v>1621</v>
      </c>
      <c r="H334" t="s">
        <v>1626</v>
      </c>
      <c r="I334" t="s">
        <v>1643</v>
      </c>
      <c r="J334" t="s">
        <v>1645</v>
      </c>
      <c r="K334" t="s">
        <v>1666</v>
      </c>
      <c r="M334" t="s">
        <v>1695</v>
      </c>
      <c r="N334" t="s">
        <v>1712</v>
      </c>
    </row>
    <row r="335" spans="1:14" x14ac:dyDescent="0.2">
      <c r="A335" t="s">
        <v>347</v>
      </c>
      <c r="B335" t="s">
        <v>647</v>
      </c>
      <c r="C335" t="s">
        <v>715</v>
      </c>
      <c r="D335" t="s">
        <v>849</v>
      </c>
      <c r="E335" t="s">
        <v>1271</v>
      </c>
      <c r="F335" t="s">
        <v>1589</v>
      </c>
      <c r="G335" t="s">
        <v>1602</v>
      </c>
      <c r="H335" t="s">
        <v>1626</v>
      </c>
      <c r="I335" t="s">
        <v>1630</v>
      </c>
      <c r="J335" t="s">
        <v>1646</v>
      </c>
      <c r="K335" t="s">
        <v>1666</v>
      </c>
      <c r="M335" t="s">
        <v>1692</v>
      </c>
      <c r="N335" t="s">
        <v>1710</v>
      </c>
    </row>
    <row r="336" spans="1:14" x14ac:dyDescent="0.2">
      <c r="A336" t="s">
        <v>348</v>
      </c>
      <c r="B336" t="s">
        <v>647</v>
      </c>
      <c r="C336" t="s">
        <v>715</v>
      </c>
      <c r="D336" t="s">
        <v>849</v>
      </c>
      <c r="E336" t="s">
        <v>1272</v>
      </c>
      <c r="F336" t="s">
        <v>1590</v>
      </c>
      <c r="G336" t="s">
        <v>1618</v>
      </c>
      <c r="H336" t="s">
        <v>1627</v>
      </c>
      <c r="I336" t="s">
        <v>1630</v>
      </c>
      <c r="J336" t="s">
        <v>1646</v>
      </c>
      <c r="K336" t="s">
        <v>1665</v>
      </c>
      <c r="M336" t="s">
        <v>1692</v>
      </c>
      <c r="N336" t="s">
        <v>1700</v>
      </c>
    </row>
    <row r="337" spans="1:14" x14ac:dyDescent="0.2">
      <c r="A337" t="s">
        <v>349</v>
      </c>
      <c r="B337" t="s">
        <v>647</v>
      </c>
      <c r="C337" t="s">
        <v>715</v>
      </c>
      <c r="D337" t="s">
        <v>849</v>
      </c>
      <c r="E337" t="s">
        <v>1273</v>
      </c>
      <c r="F337" t="s">
        <v>1591</v>
      </c>
      <c r="G337" t="s">
        <v>1619</v>
      </c>
      <c r="H337" t="s">
        <v>1627</v>
      </c>
      <c r="I337" t="s">
        <v>1639</v>
      </c>
      <c r="J337" t="s">
        <v>1646</v>
      </c>
      <c r="K337" t="s">
        <v>1677</v>
      </c>
      <c r="M337" t="s">
        <v>1692</v>
      </c>
      <c r="N337" t="s">
        <v>1711</v>
      </c>
    </row>
    <row r="338" spans="1:14" x14ac:dyDescent="0.2">
      <c r="A338" t="s">
        <v>350</v>
      </c>
      <c r="B338" t="s">
        <v>647</v>
      </c>
      <c r="C338" t="s">
        <v>715</v>
      </c>
      <c r="D338" t="s">
        <v>850</v>
      </c>
      <c r="E338" t="s">
        <v>1274</v>
      </c>
      <c r="F338" t="s">
        <v>1574</v>
      </c>
      <c r="G338" t="s">
        <v>1611</v>
      </c>
      <c r="H338" t="s">
        <v>1627</v>
      </c>
      <c r="I338" t="s">
        <v>1635</v>
      </c>
      <c r="J338" t="s">
        <v>1646</v>
      </c>
      <c r="K338" t="s">
        <v>1668</v>
      </c>
      <c r="M338" t="s">
        <v>1689</v>
      </c>
      <c r="N338" t="s">
        <v>1705</v>
      </c>
    </row>
    <row r="339" spans="1:14" x14ac:dyDescent="0.2">
      <c r="A339" t="s">
        <v>351</v>
      </c>
      <c r="B339" t="s">
        <v>647</v>
      </c>
      <c r="C339" t="s">
        <v>715</v>
      </c>
      <c r="D339" t="s">
        <v>850</v>
      </c>
      <c r="E339" t="s">
        <v>1275</v>
      </c>
      <c r="F339" t="s">
        <v>1575</v>
      </c>
      <c r="G339" t="s">
        <v>1612</v>
      </c>
      <c r="H339" t="s">
        <v>1626</v>
      </c>
      <c r="I339" t="s">
        <v>1636</v>
      </c>
      <c r="J339" t="s">
        <v>1646</v>
      </c>
      <c r="K339" t="s">
        <v>1669</v>
      </c>
      <c r="M339" t="s">
        <v>1689</v>
      </c>
      <c r="N339" t="s">
        <v>1706</v>
      </c>
    </row>
    <row r="340" spans="1:14" x14ac:dyDescent="0.2">
      <c r="A340" t="s">
        <v>352</v>
      </c>
      <c r="B340" t="s">
        <v>647</v>
      </c>
      <c r="C340" t="s">
        <v>715</v>
      </c>
      <c r="D340" t="s">
        <v>850</v>
      </c>
      <c r="E340" t="s">
        <v>1276</v>
      </c>
      <c r="F340" t="s">
        <v>1576</v>
      </c>
      <c r="G340" t="s">
        <v>1602</v>
      </c>
      <c r="H340" t="s">
        <v>1626</v>
      </c>
      <c r="I340" t="s">
        <v>1637</v>
      </c>
      <c r="J340" t="s">
        <v>1646</v>
      </c>
      <c r="K340" t="s">
        <v>1670</v>
      </c>
      <c r="M340" t="s">
        <v>1688</v>
      </c>
      <c r="N340" t="s">
        <v>1700</v>
      </c>
    </row>
    <row r="341" spans="1:14" x14ac:dyDescent="0.2">
      <c r="A341" t="s">
        <v>353</v>
      </c>
      <c r="B341" t="s">
        <v>647</v>
      </c>
      <c r="C341" t="s">
        <v>715</v>
      </c>
      <c r="D341" t="s">
        <v>851</v>
      </c>
      <c r="E341" t="s">
        <v>1277</v>
      </c>
      <c r="F341" t="s">
        <v>1562</v>
      </c>
      <c r="G341" t="s">
        <v>1606</v>
      </c>
      <c r="H341" t="s">
        <v>1627</v>
      </c>
      <c r="I341" t="s">
        <v>1631</v>
      </c>
      <c r="J341" t="s">
        <v>1645</v>
      </c>
      <c r="K341" t="s">
        <v>1659</v>
      </c>
      <c r="M341" t="s">
        <v>1685</v>
      </c>
      <c r="N341" t="s">
        <v>1700</v>
      </c>
    </row>
    <row r="342" spans="1:14" x14ac:dyDescent="0.2">
      <c r="A342" t="s">
        <v>354</v>
      </c>
      <c r="B342" t="s">
        <v>647</v>
      </c>
      <c r="C342" t="s">
        <v>715</v>
      </c>
      <c r="D342" t="s">
        <v>851</v>
      </c>
      <c r="E342" t="s">
        <v>1278</v>
      </c>
      <c r="F342" t="s">
        <v>1563</v>
      </c>
      <c r="G342" t="s">
        <v>1607</v>
      </c>
      <c r="H342" t="s">
        <v>1626</v>
      </c>
      <c r="I342" t="s">
        <v>1631</v>
      </c>
      <c r="J342" t="s">
        <v>1645</v>
      </c>
      <c r="K342" t="s">
        <v>1660</v>
      </c>
      <c r="M342" t="s">
        <v>1685</v>
      </c>
      <c r="N342" t="s">
        <v>1700</v>
      </c>
    </row>
    <row r="343" spans="1:14" x14ac:dyDescent="0.2">
      <c r="A343" t="s">
        <v>355</v>
      </c>
      <c r="B343" t="s">
        <v>647</v>
      </c>
      <c r="C343" t="s">
        <v>715</v>
      </c>
      <c r="D343" t="s">
        <v>851</v>
      </c>
      <c r="E343" t="s">
        <v>1279</v>
      </c>
      <c r="F343" t="s">
        <v>1564</v>
      </c>
      <c r="G343" t="s">
        <v>1607</v>
      </c>
      <c r="H343" t="s">
        <v>1626</v>
      </c>
      <c r="I343" t="s">
        <v>1631</v>
      </c>
      <c r="J343" t="s">
        <v>1645</v>
      </c>
      <c r="K343" t="s">
        <v>1661</v>
      </c>
      <c r="M343" t="s">
        <v>1685</v>
      </c>
      <c r="N343" t="s">
        <v>1700</v>
      </c>
    </row>
    <row r="344" spans="1:14" x14ac:dyDescent="0.2">
      <c r="A344" t="s">
        <v>356</v>
      </c>
      <c r="B344" t="s">
        <v>647</v>
      </c>
      <c r="C344" t="s">
        <v>716</v>
      </c>
      <c r="D344" t="s">
        <v>852</v>
      </c>
      <c r="E344" t="s">
        <v>1280</v>
      </c>
      <c r="F344" t="s">
        <v>1565</v>
      </c>
      <c r="G344" t="s">
        <v>1607</v>
      </c>
      <c r="H344" t="s">
        <v>1626</v>
      </c>
      <c r="I344" t="s">
        <v>1632</v>
      </c>
      <c r="J344" t="s">
        <v>1645</v>
      </c>
      <c r="K344" t="s">
        <v>1662</v>
      </c>
      <c r="M344" t="s">
        <v>1686</v>
      </c>
      <c r="N344" t="s">
        <v>1700</v>
      </c>
    </row>
    <row r="345" spans="1:14" x14ac:dyDescent="0.2">
      <c r="A345" t="s">
        <v>357</v>
      </c>
      <c r="B345" t="s">
        <v>647</v>
      </c>
      <c r="C345" t="s">
        <v>716</v>
      </c>
      <c r="D345" t="s">
        <v>852</v>
      </c>
      <c r="E345" t="s">
        <v>1281</v>
      </c>
      <c r="F345" t="s">
        <v>1566</v>
      </c>
      <c r="G345" t="s">
        <v>1602</v>
      </c>
      <c r="H345" t="s">
        <v>1627</v>
      </c>
      <c r="I345" t="s">
        <v>1632</v>
      </c>
      <c r="J345" t="s">
        <v>1645</v>
      </c>
      <c r="K345" t="s">
        <v>1663</v>
      </c>
      <c r="M345" t="s">
        <v>1686</v>
      </c>
      <c r="N345" t="s">
        <v>1700</v>
      </c>
    </row>
    <row r="346" spans="1:14" x14ac:dyDescent="0.2">
      <c r="A346" t="s">
        <v>358</v>
      </c>
      <c r="B346" t="s">
        <v>647</v>
      </c>
      <c r="C346" t="s">
        <v>716</v>
      </c>
      <c r="D346" t="s">
        <v>852</v>
      </c>
      <c r="E346" t="s">
        <v>1282</v>
      </c>
      <c r="F346" t="s">
        <v>1567</v>
      </c>
      <c r="G346" t="s">
        <v>1608</v>
      </c>
      <c r="H346" t="s">
        <v>1626</v>
      </c>
      <c r="I346" t="s">
        <v>1632</v>
      </c>
      <c r="J346" t="s">
        <v>1645</v>
      </c>
      <c r="K346" t="s">
        <v>1664</v>
      </c>
      <c r="M346" t="s">
        <v>1686</v>
      </c>
      <c r="N346" t="s">
        <v>1700</v>
      </c>
    </row>
    <row r="347" spans="1:14" x14ac:dyDescent="0.2">
      <c r="A347" t="s">
        <v>359</v>
      </c>
      <c r="B347" t="s">
        <v>647</v>
      </c>
      <c r="C347" t="s">
        <v>717</v>
      </c>
      <c r="D347" t="s">
        <v>853</v>
      </c>
      <c r="E347" t="s">
        <v>1283</v>
      </c>
      <c r="F347" t="s">
        <v>1595</v>
      </c>
      <c r="G347" t="s">
        <v>1622</v>
      </c>
      <c r="H347" t="s">
        <v>1626</v>
      </c>
      <c r="I347" t="s">
        <v>1630</v>
      </c>
      <c r="J347" t="s">
        <v>1645</v>
      </c>
      <c r="K347" t="s">
        <v>1679</v>
      </c>
      <c r="M347" t="s">
        <v>1694</v>
      </c>
      <c r="N347" t="s">
        <v>1698</v>
      </c>
    </row>
    <row r="348" spans="1:14" x14ac:dyDescent="0.2">
      <c r="A348" t="s">
        <v>360</v>
      </c>
      <c r="B348" t="s">
        <v>647</v>
      </c>
      <c r="C348" t="s">
        <v>717</v>
      </c>
      <c r="D348" t="s">
        <v>853</v>
      </c>
      <c r="E348" t="s">
        <v>1284</v>
      </c>
      <c r="F348" t="s">
        <v>1596</v>
      </c>
      <c r="G348" t="s">
        <v>1602</v>
      </c>
      <c r="H348" t="s">
        <v>1626</v>
      </c>
      <c r="I348" t="s">
        <v>1644</v>
      </c>
      <c r="J348" t="s">
        <v>1645</v>
      </c>
      <c r="K348" t="s">
        <v>1680</v>
      </c>
      <c r="M348" t="s">
        <v>1694</v>
      </c>
      <c r="N348" t="s">
        <v>1698</v>
      </c>
    </row>
    <row r="349" spans="1:14" x14ac:dyDescent="0.2">
      <c r="A349" t="s">
        <v>361</v>
      </c>
      <c r="B349" t="s">
        <v>647</v>
      </c>
      <c r="C349" t="s">
        <v>717</v>
      </c>
      <c r="D349" t="s">
        <v>853</v>
      </c>
      <c r="E349" t="s">
        <v>1285</v>
      </c>
      <c r="F349" t="s">
        <v>1597</v>
      </c>
      <c r="G349" t="s">
        <v>1623</v>
      </c>
      <c r="H349" t="s">
        <v>1627</v>
      </c>
      <c r="I349" t="s">
        <v>1630</v>
      </c>
      <c r="J349" t="s">
        <v>1645</v>
      </c>
      <c r="K349" t="s">
        <v>1665</v>
      </c>
      <c r="M349" t="s">
        <v>1684</v>
      </c>
      <c r="N349" t="s">
        <v>1700</v>
      </c>
    </row>
    <row r="350" spans="1:14" x14ac:dyDescent="0.2">
      <c r="A350" t="s">
        <v>362</v>
      </c>
      <c r="B350" t="s">
        <v>647</v>
      </c>
      <c r="C350" t="s">
        <v>715</v>
      </c>
      <c r="D350" t="s">
        <v>854</v>
      </c>
      <c r="E350" t="s">
        <v>1286</v>
      </c>
      <c r="F350" t="s">
        <v>1592</v>
      </c>
      <c r="G350" t="s">
        <v>1620</v>
      </c>
      <c r="H350" t="s">
        <v>1627</v>
      </c>
      <c r="I350" t="s">
        <v>1643</v>
      </c>
      <c r="J350" t="s">
        <v>1646</v>
      </c>
      <c r="K350" t="s">
        <v>1678</v>
      </c>
      <c r="M350" t="s">
        <v>1684</v>
      </c>
      <c r="N350" t="s">
        <v>1712</v>
      </c>
    </row>
    <row r="351" spans="1:14" x14ac:dyDescent="0.2">
      <c r="A351" t="s">
        <v>363</v>
      </c>
      <c r="B351" t="s">
        <v>647</v>
      </c>
      <c r="C351" t="s">
        <v>715</v>
      </c>
      <c r="D351" t="s">
        <v>854</v>
      </c>
      <c r="E351" t="s">
        <v>1287</v>
      </c>
      <c r="F351" t="s">
        <v>1593</v>
      </c>
      <c r="G351" t="s">
        <v>1621</v>
      </c>
      <c r="H351" t="s">
        <v>1626</v>
      </c>
      <c r="I351" t="s">
        <v>1643</v>
      </c>
      <c r="J351" t="s">
        <v>1646</v>
      </c>
      <c r="K351" t="s">
        <v>1666</v>
      </c>
      <c r="M351" t="s">
        <v>1695</v>
      </c>
      <c r="N351" t="s">
        <v>1712</v>
      </c>
    </row>
    <row r="352" spans="1:14" x14ac:dyDescent="0.2">
      <c r="A352" t="s">
        <v>364</v>
      </c>
      <c r="B352" t="s">
        <v>647</v>
      </c>
      <c r="C352" t="s">
        <v>715</v>
      </c>
      <c r="D352" t="s">
        <v>854</v>
      </c>
      <c r="E352" t="s">
        <v>1288</v>
      </c>
      <c r="F352" t="s">
        <v>1594</v>
      </c>
      <c r="G352" t="s">
        <v>1621</v>
      </c>
      <c r="H352" t="s">
        <v>1626</v>
      </c>
      <c r="I352" t="s">
        <v>1643</v>
      </c>
      <c r="J352" t="s">
        <v>1646</v>
      </c>
      <c r="K352" t="s">
        <v>1666</v>
      </c>
      <c r="M352" t="s">
        <v>1695</v>
      </c>
      <c r="N352" t="s">
        <v>1712</v>
      </c>
    </row>
    <row r="353" spans="1:14" x14ac:dyDescent="0.2">
      <c r="A353" t="s">
        <v>365</v>
      </c>
      <c r="B353" t="s">
        <v>648</v>
      </c>
      <c r="C353" t="s">
        <v>718</v>
      </c>
      <c r="D353" t="s">
        <v>855</v>
      </c>
      <c r="E353" t="s">
        <v>1289</v>
      </c>
      <c r="F353" t="s">
        <v>1568</v>
      </c>
      <c r="G353" t="s">
        <v>1609</v>
      </c>
      <c r="H353" t="s">
        <v>1627</v>
      </c>
      <c r="I353" t="s">
        <v>1633</v>
      </c>
      <c r="J353" t="s">
        <v>1646</v>
      </c>
      <c r="K353" t="s">
        <v>1665</v>
      </c>
      <c r="M353" t="s">
        <v>1687</v>
      </c>
      <c r="N353" t="s">
        <v>1701</v>
      </c>
    </row>
    <row r="354" spans="1:14" x14ac:dyDescent="0.2">
      <c r="A354" t="s">
        <v>366</v>
      </c>
      <c r="B354" t="s">
        <v>648</v>
      </c>
      <c r="C354" t="s">
        <v>718</v>
      </c>
      <c r="D354" t="s">
        <v>855</v>
      </c>
      <c r="E354" t="s">
        <v>1290</v>
      </c>
      <c r="F354" t="s">
        <v>1569</v>
      </c>
      <c r="G354" t="s">
        <v>1602</v>
      </c>
      <c r="H354" t="s">
        <v>1626</v>
      </c>
      <c r="I354" t="s">
        <v>1633</v>
      </c>
      <c r="J354" t="s">
        <v>1646</v>
      </c>
      <c r="K354" t="s">
        <v>1666</v>
      </c>
      <c r="M354" t="s">
        <v>1687</v>
      </c>
      <c r="N354" t="s">
        <v>1698</v>
      </c>
    </row>
    <row r="355" spans="1:14" x14ac:dyDescent="0.2">
      <c r="A355" t="s">
        <v>367</v>
      </c>
      <c r="B355" t="s">
        <v>648</v>
      </c>
      <c r="C355" t="s">
        <v>718</v>
      </c>
      <c r="D355" t="s">
        <v>855</v>
      </c>
      <c r="E355" t="s">
        <v>1291</v>
      </c>
      <c r="F355" t="s">
        <v>1570</v>
      </c>
      <c r="G355" t="s">
        <v>1602</v>
      </c>
      <c r="H355" t="s">
        <v>1627</v>
      </c>
      <c r="I355" t="s">
        <v>1633</v>
      </c>
      <c r="J355" t="s">
        <v>1646</v>
      </c>
      <c r="K355" t="s">
        <v>1667</v>
      </c>
      <c r="M355" t="s">
        <v>1687</v>
      </c>
      <c r="N355" t="s">
        <v>1702</v>
      </c>
    </row>
    <row r="356" spans="1:14" x14ac:dyDescent="0.2">
      <c r="A356" t="s">
        <v>368</v>
      </c>
      <c r="B356" t="s">
        <v>648</v>
      </c>
      <c r="C356" t="s">
        <v>718</v>
      </c>
      <c r="D356" t="s">
        <v>856</v>
      </c>
      <c r="E356" t="s">
        <v>1292</v>
      </c>
      <c r="F356" t="s">
        <v>1571</v>
      </c>
      <c r="G356" t="s">
        <v>1610</v>
      </c>
      <c r="H356" t="s">
        <v>1627</v>
      </c>
      <c r="I356" t="s">
        <v>1634</v>
      </c>
      <c r="J356" t="s">
        <v>1646</v>
      </c>
      <c r="K356" t="s">
        <v>1665</v>
      </c>
      <c r="M356" t="s">
        <v>1688</v>
      </c>
      <c r="N356" t="s">
        <v>1713</v>
      </c>
    </row>
    <row r="357" spans="1:14" x14ac:dyDescent="0.2">
      <c r="A357" t="s">
        <v>369</v>
      </c>
      <c r="B357" t="s">
        <v>648</v>
      </c>
      <c r="C357" t="s">
        <v>718</v>
      </c>
      <c r="D357" t="s">
        <v>856</v>
      </c>
      <c r="E357" t="s">
        <v>1293</v>
      </c>
      <c r="F357" t="s">
        <v>1572</v>
      </c>
      <c r="G357" t="s">
        <v>1602</v>
      </c>
      <c r="H357" t="s">
        <v>1626</v>
      </c>
      <c r="I357" t="s">
        <v>1634</v>
      </c>
      <c r="J357" t="s">
        <v>1646</v>
      </c>
      <c r="K357" t="s">
        <v>1666</v>
      </c>
      <c r="M357" t="s">
        <v>1688</v>
      </c>
      <c r="N357" t="s">
        <v>1713</v>
      </c>
    </row>
    <row r="358" spans="1:14" x14ac:dyDescent="0.2">
      <c r="A358" t="s">
        <v>370</v>
      </c>
      <c r="B358" t="s">
        <v>648</v>
      </c>
      <c r="C358" t="s">
        <v>718</v>
      </c>
      <c r="D358" t="s">
        <v>856</v>
      </c>
      <c r="E358" t="s">
        <v>1294</v>
      </c>
      <c r="F358" t="s">
        <v>1573</v>
      </c>
      <c r="G358" t="s">
        <v>1610</v>
      </c>
      <c r="H358" t="s">
        <v>1627</v>
      </c>
      <c r="I358" t="s">
        <v>1634</v>
      </c>
      <c r="J358" t="s">
        <v>1646</v>
      </c>
      <c r="K358" t="s">
        <v>1665</v>
      </c>
      <c r="M358" t="s">
        <v>1688</v>
      </c>
      <c r="N358" t="s">
        <v>1713</v>
      </c>
    </row>
    <row r="359" spans="1:14" x14ac:dyDescent="0.2">
      <c r="A359" t="s">
        <v>371</v>
      </c>
      <c r="B359" t="s">
        <v>648</v>
      </c>
      <c r="C359" t="s">
        <v>719</v>
      </c>
      <c r="D359" t="s">
        <v>857</v>
      </c>
      <c r="E359" t="s">
        <v>1295</v>
      </c>
      <c r="F359" t="s">
        <v>1577</v>
      </c>
      <c r="G359" t="s">
        <v>1613</v>
      </c>
      <c r="H359" t="s">
        <v>1626</v>
      </c>
      <c r="I359" t="s">
        <v>1638</v>
      </c>
      <c r="J359" t="s">
        <v>1645</v>
      </c>
      <c r="K359" t="s">
        <v>1671</v>
      </c>
      <c r="M359" t="s">
        <v>1690</v>
      </c>
      <c r="N359" t="s">
        <v>1715</v>
      </c>
    </row>
    <row r="360" spans="1:14" x14ac:dyDescent="0.2">
      <c r="A360" t="s">
        <v>372</v>
      </c>
      <c r="B360" t="s">
        <v>648</v>
      </c>
      <c r="C360" t="s">
        <v>719</v>
      </c>
      <c r="D360" t="s">
        <v>857</v>
      </c>
      <c r="E360" t="s">
        <v>1296</v>
      </c>
      <c r="F360" t="s">
        <v>1578</v>
      </c>
      <c r="G360" t="s">
        <v>1614</v>
      </c>
      <c r="H360" t="s">
        <v>1627</v>
      </c>
      <c r="I360" t="s">
        <v>1638</v>
      </c>
      <c r="J360" t="s">
        <v>1645</v>
      </c>
      <c r="K360" t="s">
        <v>1656</v>
      </c>
      <c r="M360" t="s">
        <v>1690</v>
      </c>
      <c r="N360" t="s">
        <v>1715</v>
      </c>
    </row>
    <row r="361" spans="1:14" x14ac:dyDescent="0.2">
      <c r="A361" t="s">
        <v>373</v>
      </c>
      <c r="B361" t="s">
        <v>648</v>
      </c>
      <c r="C361" t="s">
        <v>719</v>
      </c>
      <c r="D361" t="s">
        <v>857</v>
      </c>
      <c r="E361" t="s">
        <v>1297</v>
      </c>
      <c r="F361" t="s">
        <v>1579</v>
      </c>
      <c r="G361" t="s">
        <v>1602</v>
      </c>
      <c r="H361" t="s">
        <v>1626</v>
      </c>
      <c r="I361" t="s">
        <v>1638</v>
      </c>
      <c r="J361" t="s">
        <v>1645</v>
      </c>
      <c r="K361" t="s">
        <v>1657</v>
      </c>
      <c r="M361" t="s">
        <v>1690</v>
      </c>
      <c r="N361" t="s">
        <v>1715</v>
      </c>
    </row>
    <row r="362" spans="1:14" x14ac:dyDescent="0.2">
      <c r="A362" t="s">
        <v>374</v>
      </c>
      <c r="B362" t="s">
        <v>648</v>
      </c>
      <c r="C362" t="s">
        <v>720</v>
      </c>
      <c r="D362" t="s">
        <v>858</v>
      </c>
      <c r="E362" t="s">
        <v>1298</v>
      </c>
      <c r="F362" t="s">
        <v>1559</v>
      </c>
      <c r="G362" t="s">
        <v>1602</v>
      </c>
      <c r="H362" t="s">
        <v>1626</v>
      </c>
      <c r="I362" t="s">
        <v>1629</v>
      </c>
      <c r="J362" t="s">
        <v>1646</v>
      </c>
      <c r="K362" t="s">
        <v>1655</v>
      </c>
      <c r="M362" t="s">
        <v>1683</v>
      </c>
      <c r="N362" t="s">
        <v>1698</v>
      </c>
    </row>
    <row r="363" spans="1:14" x14ac:dyDescent="0.2">
      <c r="A363" t="s">
        <v>375</v>
      </c>
      <c r="B363" t="s">
        <v>648</v>
      </c>
      <c r="C363" t="s">
        <v>720</v>
      </c>
      <c r="D363" t="s">
        <v>858</v>
      </c>
      <c r="E363" t="s">
        <v>1299</v>
      </c>
      <c r="F363" t="s">
        <v>1560</v>
      </c>
      <c r="G363" t="s">
        <v>1604</v>
      </c>
      <c r="H363" t="s">
        <v>1626</v>
      </c>
      <c r="I363" t="s">
        <v>1629</v>
      </c>
      <c r="J363" t="s">
        <v>1646</v>
      </c>
      <c r="K363" t="s">
        <v>1657</v>
      </c>
      <c r="M363" t="s">
        <v>1683</v>
      </c>
      <c r="N363" t="s">
        <v>1698</v>
      </c>
    </row>
    <row r="364" spans="1:14" x14ac:dyDescent="0.2">
      <c r="A364" t="s">
        <v>376</v>
      </c>
      <c r="B364" t="s">
        <v>648</v>
      </c>
      <c r="C364" t="s">
        <v>720</v>
      </c>
      <c r="D364" t="s">
        <v>858</v>
      </c>
      <c r="E364" t="s">
        <v>1300</v>
      </c>
      <c r="F364" t="s">
        <v>1561</v>
      </c>
      <c r="G364" t="s">
        <v>1605</v>
      </c>
      <c r="H364" t="s">
        <v>1626</v>
      </c>
      <c r="I364" t="s">
        <v>1630</v>
      </c>
      <c r="J364" t="s">
        <v>1646</v>
      </c>
      <c r="K364" t="s">
        <v>1658</v>
      </c>
      <c r="M364" t="s">
        <v>1684</v>
      </c>
      <c r="N364" t="s">
        <v>1698</v>
      </c>
    </row>
    <row r="365" spans="1:14" x14ac:dyDescent="0.2">
      <c r="A365" t="s">
        <v>377</v>
      </c>
      <c r="B365" t="s">
        <v>648</v>
      </c>
      <c r="C365" t="s">
        <v>718</v>
      </c>
      <c r="D365" t="s">
        <v>859</v>
      </c>
      <c r="E365" t="s">
        <v>1301</v>
      </c>
      <c r="F365" t="s">
        <v>1562</v>
      </c>
      <c r="G365" t="s">
        <v>1606</v>
      </c>
      <c r="H365" t="s">
        <v>1627</v>
      </c>
      <c r="I365" t="s">
        <v>1631</v>
      </c>
      <c r="J365" t="s">
        <v>1646</v>
      </c>
      <c r="K365" t="s">
        <v>1659</v>
      </c>
      <c r="M365" t="s">
        <v>1687</v>
      </c>
      <c r="N365" t="s">
        <v>1702</v>
      </c>
    </row>
    <row r="366" spans="1:14" x14ac:dyDescent="0.2">
      <c r="A366" t="s">
        <v>378</v>
      </c>
      <c r="B366" t="s">
        <v>648</v>
      </c>
      <c r="C366" t="s">
        <v>718</v>
      </c>
      <c r="D366" t="s">
        <v>859</v>
      </c>
      <c r="E366" t="s">
        <v>1302</v>
      </c>
      <c r="F366" t="s">
        <v>1563</v>
      </c>
      <c r="G366" t="s">
        <v>1607</v>
      </c>
      <c r="H366" t="s">
        <v>1626</v>
      </c>
      <c r="I366" t="s">
        <v>1631</v>
      </c>
      <c r="J366" t="s">
        <v>1646</v>
      </c>
      <c r="K366" t="s">
        <v>1660</v>
      </c>
      <c r="M366" t="s">
        <v>1687</v>
      </c>
      <c r="N366" t="s">
        <v>1702</v>
      </c>
    </row>
    <row r="367" spans="1:14" x14ac:dyDescent="0.2">
      <c r="A367" t="s">
        <v>379</v>
      </c>
      <c r="B367" t="s">
        <v>648</v>
      </c>
      <c r="C367" t="s">
        <v>718</v>
      </c>
      <c r="D367" t="s">
        <v>859</v>
      </c>
      <c r="E367" t="s">
        <v>1303</v>
      </c>
      <c r="F367" t="s">
        <v>1564</v>
      </c>
      <c r="G367" t="s">
        <v>1607</v>
      </c>
      <c r="H367" t="s">
        <v>1626</v>
      </c>
      <c r="I367" t="s">
        <v>1631</v>
      </c>
      <c r="J367" t="s">
        <v>1646</v>
      </c>
      <c r="K367" t="s">
        <v>1661</v>
      </c>
      <c r="M367" t="s">
        <v>1687</v>
      </c>
      <c r="N367" t="s">
        <v>1702</v>
      </c>
    </row>
    <row r="368" spans="1:14" x14ac:dyDescent="0.2">
      <c r="A368" t="s">
        <v>380</v>
      </c>
      <c r="B368" t="s">
        <v>648</v>
      </c>
      <c r="C368" t="s">
        <v>721</v>
      </c>
      <c r="D368" t="s">
        <v>860</v>
      </c>
      <c r="E368" t="s">
        <v>1304</v>
      </c>
      <c r="F368" t="s">
        <v>1565</v>
      </c>
      <c r="G368" t="s">
        <v>1607</v>
      </c>
      <c r="H368" t="s">
        <v>1626</v>
      </c>
      <c r="I368" t="s">
        <v>1632</v>
      </c>
      <c r="J368" t="s">
        <v>1645</v>
      </c>
      <c r="K368" t="s">
        <v>1662</v>
      </c>
      <c r="M368" t="s">
        <v>1686</v>
      </c>
      <c r="N368" t="s">
        <v>1700</v>
      </c>
    </row>
    <row r="369" spans="1:14" x14ac:dyDescent="0.2">
      <c r="A369" t="s">
        <v>381</v>
      </c>
      <c r="B369" t="s">
        <v>648</v>
      </c>
      <c r="C369" t="s">
        <v>721</v>
      </c>
      <c r="D369" t="s">
        <v>860</v>
      </c>
      <c r="E369" t="s">
        <v>1305</v>
      </c>
      <c r="F369" t="s">
        <v>1566</v>
      </c>
      <c r="G369" t="s">
        <v>1602</v>
      </c>
      <c r="H369" t="s">
        <v>1627</v>
      </c>
      <c r="I369" t="s">
        <v>1632</v>
      </c>
      <c r="J369" t="s">
        <v>1645</v>
      </c>
      <c r="K369" t="s">
        <v>1663</v>
      </c>
      <c r="M369" t="s">
        <v>1632</v>
      </c>
      <c r="N369" t="s">
        <v>1700</v>
      </c>
    </row>
    <row r="370" spans="1:14" x14ac:dyDescent="0.2">
      <c r="A370" t="s">
        <v>382</v>
      </c>
      <c r="B370" t="s">
        <v>648</v>
      </c>
      <c r="C370" t="s">
        <v>721</v>
      </c>
      <c r="D370" t="s">
        <v>860</v>
      </c>
      <c r="E370" t="s">
        <v>1306</v>
      </c>
      <c r="F370" t="s">
        <v>1567</v>
      </c>
      <c r="G370" t="s">
        <v>1608</v>
      </c>
      <c r="H370" t="s">
        <v>1626</v>
      </c>
      <c r="I370" t="s">
        <v>1632</v>
      </c>
      <c r="J370" t="s">
        <v>1645</v>
      </c>
      <c r="K370" t="s">
        <v>1664</v>
      </c>
      <c r="M370" t="s">
        <v>1686</v>
      </c>
      <c r="N370" t="s">
        <v>1700</v>
      </c>
    </row>
    <row r="371" spans="1:14" x14ac:dyDescent="0.2">
      <c r="A371" t="s">
        <v>383</v>
      </c>
      <c r="B371" t="s">
        <v>648</v>
      </c>
      <c r="C371" t="s">
        <v>718</v>
      </c>
      <c r="D371" t="s">
        <v>861</v>
      </c>
      <c r="E371" t="s">
        <v>1307</v>
      </c>
      <c r="F371" t="s">
        <v>1568</v>
      </c>
      <c r="G371" t="s">
        <v>1609</v>
      </c>
      <c r="H371" t="s">
        <v>1627</v>
      </c>
      <c r="I371" t="s">
        <v>1633</v>
      </c>
      <c r="J371" t="s">
        <v>1646</v>
      </c>
      <c r="K371" t="s">
        <v>1665</v>
      </c>
      <c r="M371" t="s">
        <v>1687</v>
      </c>
      <c r="N371" t="s">
        <v>1701</v>
      </c>
    </row>
    <row r="372" spans="1:14" x14ac:dyDescent="0.2">
      <c r="A372" t="s">
        <v>384</v>
      </c>
      <c r="B372" t="s">
        <v>648</v>
      </c>
      <c r="C372" t="s">
        <v>718</v>
      </c>
      <c r="D372" t="s">
        <v>861</v>
      </c>
      <c r="E372" t="s">
        <v>1308</v>
      </c>
      <c r="F372" t="s">
        <v>1569</v>
      </c>
      <c r="G372" t="s">
        <v>1602</v>
      </c>
      <c r="H372" t="s">
        <v>1626</v>
      </c>
      <c r="I372" t="s">
        <v>1633</v>
      </c>
      <c r="J372" t="s">
        <v>1646</v>
      </c>
      <c r="K372" t="s">
        <v>1666</v>
      </c>
      <c r="M372" t="s">
        <v>1687</v>
      </c>
      <c r="N372" t="s">
        <v>1702</v>
      </c>
    </row>
    <row r="373" spans="1:14" x14ac:dyDescent="0.2">
      <c r="A373" t="s">
        <v>385</v>
      </c>
      <c r="B373" t="s">
        <v>648</v>
      </c>
      <c r="C373" t="s">
        <v>718</v>
      </c>
      <c r="D373" t="s">
        <v>861</v>
      </c>
      <c r="E373" t="s">
        <v>1309</v>
      </c>
      <c r="F373" t="s">
        <v>1570</v>
      </c>
      <c r="G373" t="s">
        <v>1602</v>
      </c>
      <c r="H373" t="s">
        <v>1627</v>
      </c>
      <c r="I373" t="s">
        <v>1633</v>
      </c>
      <c r="J373" t="s">
        <v>1646</v>
      </c>
      <c r="K373" t="s">
        <v>1667</v>
      </c>
      <c r="M373" t="s">
        <v>1687</v>
      </c>
      <c r="N373" t="s">
        <v>1702</v>
      </c>
    </row>
    <row r="374" spans="1:14" x14ac:dyDescent="0.2">
      <c r="A374" t="s">
        <v>386</v>
      </c>
      <c r="B374" t="s">
        <v>648</v>
      </c>
      <c r="C374" t="s">
        <v>718</v>
      </c>
      <c r="D374" t="s">
        <v>862</v>
      </c>
      <c r="E374" t="s">
        <v>1310</v>
      </c>
      <c r="F374" t="s">
        <v>1592</v>
      </c>
      <c r="G374" t="s">
        <v>1620</v>
      </c>
      <c r="H374" t="s">
        <v>1627</v>
      </c>
      <c r="I374" t="s">
        <v>1643</v>
      </c>
      <c r="J374" t="s">
        <v>1646</v>
      </c>
      <c r="K374" t="s">
        <v>1678</v>
      </c>
      <c r="M374" t="s">
        <v>1684</v>
      </c>
      <c r="N374" t="s">
        <v>1712</v>
      </c>
    </row>
    <row r="375" spans="1:14" x14ac:dyDescent="0.2">
      <c r="A375" t="s">
        <v>387</v>
      </c>
      <c r="B375" t="s">
        <v>648</v>
      </c>
      <c r="C375" t="s">
        <v>718</v>
      </c>
      <c r="D375" t="s">
        <v>862</v>
      </c>
      <c r="E375" t="s">
        <v>1311</v>
      </c>
      <c r="F375" t="s">
        <v>1593</v>
      </c>
      <c r="G375" t="s">
        <v>1621</v>
      </c>
      <c r="H375" t="s">
        <v>1626</v>
      </c>
      <c r="I375" t="s">
        <v>1643</v>
      </c>
      <c r="J375" t="s">
        <v>1646</v>
      </c>
      <c r="K375" t="s">
        <v>1666</v>
      </c>
      <c r="M375" t="s">
        <v>1687</v>
      </c>
      <c r="N375" t="s">
        <v>1712</v>
      </c>
    </row>
    <row r="376" spans="1:14" x14ac:dyDescent="0.2">
      <c r="A376" t="s">
        <v>388</v>
      </c>
      <c r="B376" t="s">
        <v>648</v>
      </c>
      <c r="C376" t="s">
        <v>718</v>
      </c>
      <c r="D376" t="s">
        <v>862</v>
      </c>
      <c r="E376" t="s">
        <v>1312</v>
      </c>
      <c r="F376" t="s">
        <v>1594</v>
      </c>
      <c r="G376" t="s">
        <v>1621</v>
      </c>
      <c r="H376" t="s">
        <v>1626</v>
      </c>
      <c r="I376" t="s">
        <v>1643</v>
      </c>
      <c r="J376" t="s">
        <v>1646</v>
      </c>
      <c r="K376" t="s">
        <v>1666</v>
      </c>
      <c r="M376" t="s">
        <v>1687</v>
      </c>
      <c r="N376" t="s">
        <v>1712</v>
      </c>
    </row>
    <row r="377" spans="1:14" x14ac:dyDescent="0.2">
      <c r="A377" t="s">
        <v>389</v>
      </c>
      <c r="B377" t="s">
        <v>648</v>
      </c>
      <c r="C377" t="s">
        <v>722</v>
      </c>
      <c r="D377" t="s">
        <v>863</v>
      </c>
      <c r="E377" t="s">
        <v>1313</v>
      </c>
      <c r="F377" t="s">
        <v>1589</v>
      </c>
      <c r="G377" t="s">
        <v>1602</v>
      </c>
      <c r="H377" t="s">
        <v>1626</v>
      </c>
      <c r="I377" t="s">
        <v>1630</v>
      </c>
      <c r="J377" t="s">
        <v>1651</v>
      </c>
      <c r="K377" t="s">
        <v>1666</v>
      </c>
      <c r="M377" t="s">
        <v>1684</v>
      </c>
      <c r="N377" t="s">
        <v>1710</v>
      </c>
    </row>
    <row r="378" spans="1:14" x14ac:dyDescent="0.2">
      <c r="A378" t="s">
        <v>390</v>
      </c>
      <c r="B378" t="s">
        <v>648</v>
      </c>
      <c r="C378" t="s">
        <v>722</v>
      </c>
      <c r="D378" t="s">
        <v>863</v>
      </c>
      <c r="E378" t="s">
        <v>1314</v>
      </c>
      <c r="F378" t="s">
        <v>1590</v>
      </c>
      <c r="G378" t="s">
        <v>1618</v>
      </c>
      <c r="H378" t="s">
        <v>1627</v>
      </c>
      <c r="I378" t="s">
        <v>1630</v>
      </c>
      <c r="J378" t="s">
        <v>1651</v>
      </c>
      <c r="K378" t="s">
        <v>1665</v>
      </c>
      <c r="M378" t="s">
        <v>1684</v>
      </c>
      <c r="N378" t="s">
        <v>1700</v>
      </c>
    </row>
    <row r="379" spans="1:14" x14ac:dyDescent="0.2">
      <c r="A379" t="s">
        <v>391</v>
      </c>
      <c r="B379" t="s">
        <v>648</v>
      </c>
      <c r="C379" t="s">
        <v>722</v>
      </c>
      <c r="D379" t="s">
        <v>863</v>
      </c>
      <c r="E379" t="s">
        <v>1315</v>
      </c>
      <c r="F379" t="s">
        <v>1591</v>
      </c>
      <c r="G379" t="s">
        <v>1619</v>
      </c>
      <c r="H379" t="s">
        <v>1627</v>
      </c>
      <c r="I379" t="s">
        <v>1639</v>
      </c>
      <c r="J379" t="s">
        <v>1651</v>
      </c>
      <c r="K379" t="s">
        <v>1677</v>
      </c>
      <c r="M379" t="s">
        <v>1684</v>
      </c>
      <c r="N379" t="s">
        <v>1711</v>
      </c>
    </row>
    <row r="380" spans="1:14" x14ac:dyDescent="0.2">
      <c r="A380" t="s">
        <v>392</v>
      </c>
      <c r="B380" t="s">
        <v>649</v>
      </c>
      <c r="C380" t="s">
        <v>723</v>
      </c>
      <c r="D380" t="s">
        <v>864</v>
      </c>
      <c r="E380" t="s">
        <v>1316</v>
      </c>
      <c r="F380" t="s">
        <v>1577</v>
      </c>
      <c r="G380" t="s">
        <v>1613</v>
      </c>
      <c r="H380" t="s">
        <v>1626</v>
      </c>
      <c r="I380" t="s">
        <v>1638</v>
      </c>
      <c r="J380" t="s">
        <v>1648</v>
      </c>
      <c r="K380" t="s">
        <v>1671</v>
      </c>
      <c r="M380" t="s">
        <v>1690</v>
      </c>
      <c r="N380" t="s">
        <v>1715</v>
      </c>
    </row>
    <row r="381" spans="1:14" x14ac:dyDescent="0.2">
      <c r="A381" t="s">
        <v>393</v>
      </c>
      <c r="B381" t="s">
        <v>649</v>
      </c>
      <c r="C381" t="s">
        <v>723</v>
      </c>
      <c r="D381" t="s">
        <v>864</v>
      </c>
      <c r="E381" t="s">
        <v>1317</v>
      </c>
      <c r="F381" t="s">
        <v>1578</v>
      </c>
      <c r="G381" t="s">
        <v>1614</v>
      </c>
      <c r="H381" t="s">
        <v>1627</v>
      </c>
      <c r="I381" t="s">
        <v>1638</v>
      </c>
      <c r="J381" t="s">
        <v>1648</v>
      </c>
      <c r="K381" t="s">
        <v>1656</v>
      </c>
      <c r="M381" t="s">
        <v>1690</v>
      </c>
      <c r="N381" t="s">
        <v>1715</v>
      </c>
    </row>
    <row r="382" spans="1:14" x14ac:dyDescent="0.2">
      <c r="A382" t="s">
        <v>394</v>
      </c>
      <c r="B382" t="s">
        <v>649</v>
      </c>
      <c r="C382" t="s">
        <v>723</v>
      </c>
      <c r="D382" t="s">
        <v>864</v>
      </c>
      <c r="E382" t="s">
        <v>1318</v>
      </c>
      <c r="F382" t="s">
        <v>1579</v>
      </c>
      <c r="G382" t="s">
        <v>1602</v>
      </c>
      <c r="H382" t="s">
        <v>1626</v>
      </c>
      <c r="I382" t="s">
        <v>1638</v>
      </c>
      <c r="J382" t="s">
        <v>1648</v>
      </c>
      <c r="K382" t="s">
        <v>1657</v>
      </c>
      <c r="M382" t="s">
        <v>1690</v>
      </c>
      <c r="N382" t="s">
        <v>1715</v>
      </c>
    </row>
    <row r="383" spans="1:14" x14ac:dyDescent="0.2">
      <c r="A383" t="s">
        <v>395</v>
      </c>
      <c r="B383" t="s">
        <v>649</v>
      </c>
      <c r="C383" t="s">
        <v>724</v>
      </c>
      <c r="D383" t="s">
        <v>865</v>
      </c>
      <c r="E383" t="s">
        <v>1319</v>
      </c>
      <c r="F383" t="s">
        <v>1559</v>
      </c>
      <c r="G383" t="s">
        <v>1602</v>
      </c>
      <c r="H383" t="s">
        <v>1626</v>
      </c>
      <c r="I383" t="s">
        <v>1629</v>
      </c>
      <c r="J383" t="s">
        <v>1646</v>
      </c>
      <c r="K383" t="s">
        <v>1655</v>
      </c>
      <c r="M383" t="s">
        <v>1629</v>
      </c>
      <c r="N383" t="s">
        <v>1698</v>
      </c>
    </row>
    <row r="384" spans="1:14" x14ac:dyDescent="0.2">
      <c r="A384" t="s">
        <v>396</v>
      </c>
      <c r="B384" t="s">
        <v>649</v>
      </c>
      <c r="C384" t="s">
        <v>724</v>
      </c>
      <c r="D384" t="s">
        <v>865</v>
      </c>
      <c r="E384" t="s">
        <v>1320</v>
      </c>
      <c r="F384" t="s">
        <v>1560</v>
      </c>
      <c r="G384" t="s">
        <v>1604</v>
      </c>
      <c r="H384" t="s">
        <v>1626</v>
      </c>
      <c r="I384" t="s">
        <v>1629</v>
      </c>
      <c r="J384" t="s">
        <v>1646</v>
      </c>
      <c r="K384" t="s">
        <v>1657</v>
      </c>
      <c r="M384" t="s">
        <v>1683</v>
      </c>
      <c r="N384" t="s">
        <v>1698</v>
      </c>
    </row>
    <row r="385" spans="1:14" x14ac:dyDescent="0.2">
      <c r="A385" t="s">
        <v>397</v>
      </c>
      <c r="B385" t="s">
        <v>649</v>
      </c>
      <c r="C385" t="s">
        <v>724</v>
      </c>
      <c r="D385" t="s">
        <v>865</v>
      </c>
      <c r="E385" t="s">
        <v>1321</v>
      </c>
      <c r="F385" t="s">
        <v>1561</v>
      </c>
      <c r="G385" t="s">
        <v>1605</v>
      </c>
      <c r="H385" t="s">
        <v>1626</v>
      </c>
      <c r="I385" t="s">
        <v>1630</v>
      </c>
      <c r="J385" t="s">
        <v>1646</v>
      </c>
      <c r="K385" t="s">
        <v>1658</v>
      </c>
      <c r="M385" t="s">
        <v>1684</v>
      </c>
      <c r="N385" t="s">
        <v>1698</v>
      </c>
    </row>
    <row r="386" spans="1:14" x14ac:dyDescent="0.2">
      <c r="A386" t="s">
        <v>398</v>
      </c>
      <c r="B386" t="s">
        <v>649</v>
      </c>
      <c r="C386" t="s">
        <v>725</v>
      </c>
      <c r="D386" t="s">
        <v>866</v>
      </c>
      <c r="E386" t="s">
        <v>1322</v>
      </c>
      <c r="F386" t="s">
        <v>1577</v>
      </c>
      <c r="G386" t="s">
        <v>1613</v>
      </c>
      <c r="H386" t="s">
        <v>1626</v>
      </c>
      <c r="I386" t="s">
        <v>1638</v>
      </c>
      <c r="J386" t="s">
        <v>1648</v>
      </c>
      <c r="K386" t="s">
        <v>1671</v>
      </c>
      <c r="M386" t="s">
        <v>1690</v>
      </c>
      <c r="N386" t="s">
        <v>1700</v>
      </c>
    </row>
    <row r="387" spans="1:14" x14ac:dyDescent="0.2">
      <c r="A387" t="s">
        <v>399</v>
      </c>
      <c r="B387" t="s">
        <v>649</v>
      </c>
      <c r="C387" t="s">
        <v>725</v>
      </c>
      <c r="D387" t="s">
        <v>866</v>
      </c>
      <c r="E387" t="s">
        <v>1323</v>
      </c>
      <c r="F387" t="s">
        <v>1578</v>
      </c>
      <c r="G387" t="s">
        <v>1614</v>
      </c>
      <c r="H387" t="s">
        <v>1627</v>
      </c>
      <c r="I387" t="s">
        <v>1638</v>
      </c>
      <c r="J387" t="s">
        <v>1648</v>
      </c>
      <c r="K387" t="s">
        <v>1656</v>
      </c>
      <c r="M387" t="s">
        <v>1690</v>
      </c>
      <c r="N387" t="s">
        <v>1700</v>
      </c>
    </row>
    <row r="388" spans="1:14" x14ac:dyDescent="0.2">
      <c r="A388" t="s">
        <v>400</v>
      </c>
      <c r="B388" t="s">
        <v>649</v>
      </c>
      <c r="C388" t="s">
        <v>725</v>
      </c>
      <c r="D388" t="s">
        <v>866</v>
      </c>
      <c r="E388" t="s">
        <v>1324</v>
      </c>
      <c r="F388" t="s">
        <v>1579</v>
      </c>
      <c r="G388" t="s">
        <v>1602</v>
      </c>
      <c r="H388" t="s">
        <v>1626</v>
      </c>
      <c r="I388" t="s">
        <v>1638</v>
      </c>
      <c r="J388" t="s">
        <v>1648</v>
      </c>
      <c r="K388" t="s">
        <v>1657</v>
      </c>
      <c r="M388" t="s">
        <v>1690</v>
      </c>
      <c r="N388" t="s">
        <v>1698</v>
      </c>
    </row>
    <row r="389" spans="1:14" x14ac:dyDescent="0.2">
      <c r="A389" t="s">
        <v>401</v>
      </c>
      <c r="B389" t="s">
        <v>649</v>
      </c>
      <c r="C389" t="s">
        <v>723</v>
      </c>
      <c r="D389" t="s">
        <v>867</v>
      </c>
      <c r="E389" t="s">
        <v>1325</v>
      </c>
      <c r="F389" t="s">
        <v>1562</v>
      </c>
      <c r="G389" t="s">
        <v>1606</v>
      </c>
      <c r="H389" t="s">
        <v>1627</v>
      </c>
      <c r="I389" t="s">
        <v>1631</v>
      </c>
      <c r="J389" t="s">
        <v>1648</v>
      </c>
      <c r="K389" t="s">
        <v>1659</v>
      </c>
      <c r="M389" t="s">
        <v>1685</v>
      </c>
      <c r="N389" t="s">
        <v>1700</v>
      </c>
    </row>
    <row r="390" spans="1:14" x14ac:dyDescent="0.2">
      <c r="A390" t="s">
        <v>402</v>
      </c>
      <c r="B390" t="s">
        <v>649</v>
      </c>
      <c r="C390" t="s">
        <v>723</v>
      </c>
      <c r="D390" t="s">
        <v>867</v>
      </c>
      <c r="E390" t="s">
        <v>1326</v>
      </c>
      <c r="F390" t="s">
        <v>1563</v>
      </c>
      <c r="G390" t="s">
        <v>1607</v>
      </c>
      <c r="H390" t="s">
        <v>1626</v>
      </c>
      <c r="I390" t="s">
        <v>1631</v>
      </c>
      <c r="J390" t="s">
        <v>1648</v>
      </c>
      <c r="K390" t="s">
        <v>1660</v>
      </c>
      <c r="M390" t="s">
        <v>1685</v>
      </c>
      <c r="N390" t="s">
        <v>1700</v>
      </c>
    </row>
    <row r="391" spans="1:14" x14ac:dyDescent="0.2">
      <c r="A391" t="s">
        <v>403</v>
      </c>
      <c r="B391" t="s">
        <v>649</v>
      </c>
      <c r="C391" t="s">
        <v>723</v>
      </c>
      <c r="D391" t="s">
        <v>867</v>
      </c>
      <c r="E391" t="s">
        <v>1327</v>
      </c>
      <c r="F391" t="s">
        <v>1564</v>
      </c>
      <c r="G391" t="s">
        <v>1607</v>
      </c>
      <c r="H391" t="s">
        <v>1626</v>
      </c>
      <c r="I391" t="s">
        <v>1631</v>
      </c>
      <c r="J391" t="s">
        <v>1648</v>
      </c>
      <c r="K391" t="s">
        <v>1661</v>
      </c>
      <c r="M391" t="s">
        <v>1685</v>
      </c>
      <c r="N391" t="s">
        <v>1700</v>
      </c>
    </row>
    <row r="392" spans="1:14" x14ac:dyDescent="0.2">
      <c r="A392" t="s">
        <v>404</v>
      </c>
      <c r="B392" t="s">
        <v>649</v>
      </c>
      <c r="C392" t="s">
        <v>726</v>
      </c>
      <c r="D392" t="s">
        <v>868</v>
      </c>
      <c r="E392" t="s">
        <v>1328</v>
      </c>
      <c r="F392" t="s">
        <v>1577</v>
      </c>
      <c r="G392" t="s">
        <v>1613</v>
      </c>
      <c r="H392" t="s">
        <v>1626</v>
      </c>
      <c r="I392" t="s">
        <v>1638</v>
      </c>
      <c r="J392" t="s">
        <v>1648</v>
      </c>
      <c r="K392" t="s">
        <v>1671</v>
      </c>
      <c r="M392" t="s">
        <v>1690</v>
      </c>
      <c r="N392" t="s">
        <v>1700</v>
      </c>
    </row>
    <row r="393" spans="1:14" x14ac:dyDescent="0.2">
      <c r="A393" t="s">
        <v>405</v>
      </c>
      <c r="B393" t="s">
        <v>649</v>
      </c>
      <c r="C393" t="s">
        <v>726</v>
      </c>
      <c r="D393" t="s">
        <v>868</v>
      </c>
      <c r="E393" t="s">
        <v>1329</v>
      </c>
      <c r="F393" t="s">
        <v>1578</v>
      </c>
      <c r="G393" t="s">
        <v>1614</v>
      </c>
      <c r="H393" t="s">
        <v>1627</v>
      </c>
      <c r="I393" t="s">
        <v>1638</v>
      </c>
      <c r="J393" t="s">
        <v>1648</v>
      </c>
      <c r="K393" t="s">
        <v>1656</v>
      </c>
      <c r="M393" t="s">
        <v>1690</v>
      </c>
      <c r="N393" t="s">
        <v>1700</v>
      </c>
    </row>
    <row r="394" spans="1:14" x14ac:dyDescent="0.2">
      <c r="A394" t="s">
        <v>406</v>
      </c>
      <c r="B394" t="s">
        <v>649</v>
      </c>
      <c r="C394" t="s">
        <v>726</v>
      </c>
      <c r="D394" t="s">
        <v>868</v>
      </c>
      <c r="E394" t="s">
        <v>1330</v>
      </c>
      <c r="F394" t="s">
        <v>1579</v>
      </c>
      <c r="G394" t="s">
        <v>1602</v>
      </c>
      <c r="H394" t="s">
        <v>1626</v>
      </c>
      <c r="I394" t="s">
        <v>1638</v>
      </c>
      <c r="J394" t="s">
        <v>1648</v>
      </c>
      <c r="K394" t="s">
        <v>1657</v>
      </c>
      <c r="M394" t="s">
        <v>1690</v>
      </c>
      <c r="N394" t="s">
        <v>1698</v>
      </c>
    </row>
    <row r="395" spans="1:14" x14ac:dyDescent="0.2">
      <c r="A395" t="s">
        <v>407</v>
      </c>
      <c r="B395" t="s">
        <v>649</v>
      </c>
      <c r="C395" t="s">
        <v>723</v>
      </c>
      <c r="D395" t="s">
        <v>869</v>
      </c>
      <c r="E395" t="s">
        <v>1331</v>
      </c>
      <c r="F395" t="s">
        <v>1565</v>
      </c>
      <c r="G395" t="s">
        <v>1607</v>
      </c>
      <c r="H395" t="s">
        <v>1626</v>
      </c>
      <c r="I395" t="s">
        <v>1632</v>
      </c>
      <c r="J395" t="s">
        <v>1645</v>
      </c>
      <c r="K395" t="s">
        <v>1662</v>
      </c>
      <c r="M395" t="s">
        <v>1686</v>
      </c>
      <c r="N395" t="s">
        <v>1700</v>
      </c>
    </row>
    <row r="396" spans="1:14" x14ac:dyDescent="0.2">
      <c r="A396" t="s">
        <v>408</v>
      </c>
      <c r="B396" t="s">
        <v>649</v>
      </c>
      <c r="C396" t="s">
        <v>723</v>
      </c>
      <c r="D396" t="s">
        <v>869</v>
      </c>
      <c r="E396" t="s">
        <v>1332</v>
      </c>
      <c r="F396" t="s">
        <v>1566</v>
      </c>
      <c r="G396" t="s">
        <v>1602</v>
      </c>
      <c r="H396" t="s">
        <v>1627</v>
      </c>
      <c r="I396" t="s">
        <v>1632</v>
      </c>
      <c r="J396" t="s">
        <v>1645</v>
      </c>
      <c r="K396" t="s">
        <v>1663</v>
      </c>
      <c r="M396" t="s">
        <v>1632</v>
      </c>
      <c r="N396" t="s">
        <v>1700</v>
      </c>
    </row>
    <row r="397" spans="1:14" x14ac:dyDescent="0.2">
      <c r="A397" t="s">
        <v>409</v>
      </c>
      <c r="B397" t="s">
        <v>649</v>
      </c>
      <c r="C397" t="s">
        <v>723</v>
      </c>
      <c r="D397" t="s">
        <v>869</v>
      </c>
      <c r="E397" t="s">
        <v>1333</v>
      </c>
      <c r="F397" t="s">
        <v>1567</v>
      </c>
      <c r="G397" t="s">
        <v>1608</v>
      </c>
      <c r="H397" t="s">
        <v>1626</v>
      </c>
      <c r="I397" t="s">
        <v>1632</v>
      </c>
      <c r="J397" t="s">
        <v>1645</v>
      </c>
      <c r="K397" t="s">
        <v>1664</v>
      </c>
      <c r="M397" t="s">
        <v>1686</v>
      </c>
      <c r="N397" t="s">
        <v>1700</v>
      </c>
    </row>
    <row r="398" spans="1:14" x14ac:dyDescent="0.2">
      <c r="A398" t="s">
        <v>410</v>
      </c>
      <c r="B398" t="s">
        <v>649</v>
      </c>
      <c r="C398" t="s">
        <v>727</v>
      </c>
      <c r="D398" t="s">
        <v>870</v>
      </c>
      <c r="E398" t="s">
        <v>1334</v>
      </c>
      <c r="F398" t="s">
        <v>1577</v>
      </c>
      <c r="G398" t="s">
        <v>1613</v>
      </c>
      <c r="H398" t="s">
        <v>1626</v>
      </c>
      <c r="I398" t="s">
        <v>1638</v>
      </c>
      <c r="J398" t="s">
        <v>1648</v>
      </c>
      <c r="K398" t="s">
        <v>1671</v>
      </c>
      <c r="M398" t="s">
        <v>1690</v>
      </c>
      <c r="N398" t="s">
        <v>1700</v>
      </c>
    </row>
    <row r="399" spans="1:14" x14ac:dyDescent="0.2">
      <c r="A399" t="s">
        <v>411</v>
      </c>
      <c r="B399" t="s">
        <v>649</v>
      </c>
      <c r="C399" t="s">
        <v>727</v>
      </c>
      <c r="D399" t="s">
        <v>870</v>
      </c>
      <c r="E399" t="s">
        <v>1335</v>
      </c>
      <c r="F399" t="s">
        <v>1578</v>
      </c>
      <c r="G399" t="s">
        <v>1614</v>
      </c>
      <c r="H399" t="s">
        <v>1627</v>
      </c>
      <c r="I399" t="s">
        <v>1638</v>
      </c>
      <c r="J399" t="s">
        <v>1648</v>
      </c>
      <c r="K399" t="s">
        <v>1656</v>
      </c>
      <c r="M399" t="s">
        <v>1690</v>
      </c>
      <c r="N399" t="s">
        <v>1700</v>
      </c>
    </row>
    <row r="400" spans="1:14" x14ac:dyDescent="0.2">
      <c r="A400" t="s">
        <v>412</v>
      </c>
      <c r="B400" t="s">
        <v>649</v>
      </c>
      <c r="C400" t="s">
        <v>727</v>
      </c>
      <c r="D400" t="s">
        <v>870</v>
      </c>
      <c r="E400" t="s">
        <v>1336</v>
      </c>
      <c r="F400" t="s">
        <v>1579</v>
      </c>
      <c r="G400" t="s">
        <v>1602</v>
      </c>
      <c r="H400" t="s">
        <v>1626</v>
      </c>
      <c r="I400" t="s">
        <v>1638</v>
      </c>
      <c r="J400" t="s">
        <v>1648</v>
      </c>
      <c r="K400" t="s">
        <v>1657</v>
      </c>
      <c r="M400" t="s">
        <v>1690</v>
      </c>
      <c r="N400" t="s">
        <v>1698</v>
      </c>
    </row>
    <row r="401" spans="1:14" x14ac:dyDescent="0.2">
      <c r="A401" t="s">
        <v>413</v>
      </c>
      <c r="B401" t="s">
        <v>649</v>
      </c>
      <c r="C401" t="s">
        <v>723</v>
      </c>
      <c r="D401" t="s">
        <v>871</v>
      </c>
      <c r="E401" t="s">
        <v>1337</v>
      </c>
      <c r="F401" t="s">
        <v>1592</v>
      </c>
      <c r="G401" t="s">
        <v>1620</v>
      </c>
      <c r="H401" t="s">
        <v>1627</v>
      </c>
      <c r="I401" t="s">
        <v>1643</v>
      </c>
      <c r="J401" t="s">
        <v>1646</v>
      </c>
      <c r="K401" t="s">
        <v>1678</v>
      </c>
      <c r="M401" t="s">
        <v>1684</v>
      </c>
      <c r="N401" t="s">
        <v>1715</v>
      </c>
    </row>
    <row r="402" spans="1:14" x14ac:dyDescent="0.2">
      <c r="A402" t="s">
        <v>414</v>
      </c>
      <c r="B402" t="s">
        <v>649</v>
      </c>
      <c r="C402" t="s">
        <v>723</v>
      </c>
      <c r="D402" t="s">
        <v>871</v>
      </c>
      <c r="E402" t="s">
        <v>1338</v>
      </c>
      <c r="F402" t="s">
        <v>1593</v>
      </c>
      <c r="G402" t="s">
        <v>1621</v>
      </c>
      <c r="H402" t="s">
        <v>1626</v>
      </c>
      <c r="I402" t="s">
        <v>1643</v>
      </c>
      <c r="J402" t="s">
        <v>1646</v>
      </c>
      <c r="K402" t="s">
        <v>1666</v>
      </c>
      <c r="M402" t="s">
        <v>1690</v>
      </c>
      <c r="N402" t="s">
        <v>1715</v>
      </c>
    </row>
    <row r="403" spans="1:14" x14ac:dyDescent="0.2">
      <c r="A403" t="s">
        <v>415</v>
      </c>
      <c r="B403" t="s">
        <v>649</v>
      </c>
      <c r="C403" t="s">
        <v>723</v>
      </c>
      <c r="D403" t="s">
        <v>871</v>
      </c>
      <c r="E403" t="s">
        <v>1339</v>
      </c>
      <c r="F403" t="s">
        <v>1594</v>
      </c>
      <c r="G403" t="s">
        <v>1621</v>
      </c>
      <c r="H403" t="s">
        <v>1626</v>
      </c>
      <c r="I403" t="s">
        <v>1643</v>
      </c>
      <c r="J403" t="s">
        <v>1646</v>
      </c>
      <c r="K403" t="s">
        <v>1666</v>
      </c>
      <c r="M403" t="s">
        <v>1690</v>
      </c>
      <c r="N403" t="s">
        <v>1715</v>
      </c>
    </row>
    <row r="404" spans="1:14" x14ac:dyDescent="0.2">
      <c r="A404" t="s">
        <v>416</v>
      </c>
      <c r="B404" t="s">
        <v>649</v>
      </c>
      <c r="C404" t="s">
        <v>724</v>
      </c>
      <c r="D404" t="s">
        <v>872</v>
      </c>
      <c r="E404" t="s">
        <v>1340</v>
      </c>
      <c r="F404" t="s">
        <v>1577</v>
      </c>
      <c r="G404" t="s">
        <v>1613</v>
      </c>
      <c r="H404" t="s">
        <v>1626</v>
      </c>
      <c r="I404" t="s">
        <v>1638</v>
      </c>
      <c r="J404" t="s">
        <v>1648</v>
      </c>
      <c r="K404" t="s">
        <v>1671</v>
      </c>
      <c r="M404" t="s">
        <v>1690</v>
      </c>
      <c r="N404" t="s">
        <v>1700</v>
      </c>
    </row>
    <row r="405" spans="1:14" x14ac:dyDescent="0.2">
      <c r="A405" t="s">
        <v>417</v>
      </c>
      <c r="B405" t="s">
        <v>649</v>
      </c>
      <c r="C405" t="s">
        <v>724</v>
      </c>
      <c r="D405" t="s">
        <v>872</v>
      </c>
      <c r="E405" t="s">
        <v>1341</v>
      </c>
      <c r="F405" t="s">
        <v>1578</v>
      </c>
      <c r="G405" t="s">
        <v>1614</v>
      </c>
      <c r="H405" t="s">
        <v>1627</v>
      </c>
      <c r="I405" t="s">
        <v>1638</v>
      </c>
      <c r="J405" t="s">
        <v>1648</v>
      </c>
      <c r="K405" t="s">
        <v>1656</v>
      </c>
      <c r="M405" t="s">
        <v>1690</v>
      </c>
      <c r="N405" t="s">
        <v>1700</v>
      </c>
    </row>
    <row r="406" spans="1:14" x14ac:dyDescent="0.2">
      <c r="A406" t="s">
        <v>418</v>
      </c>
      <c r="B406" t="s">
        <v>649</v>
      </c>
      <c r="C406" t="s">
        <v>724</v>
      </c>
      <c r="D406" t="s">
        <v>872</v>
      </c>
      <c r="E406" t="s">
        <v>1342</v>
      </c>
      <c r="F406" t="s">
        <v>1579</v>
      </c>
      <c r="G406" t="s">
        <v>1602</v>
      </c>
      <c r="H406" t="s">
        <v>1626</v>
      </c>
      <c r="I406" t="s">
        <v>1638</v>
      </c>
      <c r="J406" t="s">
        <v>1648</v>
      </c>
      <c r="K406" t="s">
        <v>1657</v>
      </c>
      <c r="M406" t="s">
        <v>1690</v>
      </c>
      <c r="N406" t="s">
        <v>1698</v>
      </c>
    </row>
    <row r="407" spans="1:14" x14ac:dyDescent="0.2">
      <c r="A407" t="s">
        <v>419</v>
      </c>
      <c r="B407" t="s">
        <v>650</v>
      </c>
      <c r="C407" t="s">
        <v>728</v>
      </c>
      <c r="D407" t="s">
        <v>873</v>
      </c>
      <c r="E407" t="s">
        <v>1343</v>
      </c>
      <c r="F407" t="s">
        <v>1562</v>
      </c>
      <c r="G407" t="s">
        <v>1606</v>
      </c>
      <c r="H407" t="s">
        <v>1627</v>
      </c>
      <c r="I407" t="s">
        <v>1631</v>
      </c>
      <c r="J407" t="s">
        <v>1645</v>
      </c>
      <c r="K407" t="s">
        <v>1659</v>
      </c>
      <c r="M407" t="s">
        <v>1685</v>
      </c>
      <c r="N407" t="s">
        <v>1700</v>
      </c>
    </row>
    <row r="408" spans="1:14" x14ac:dyDescent="0.2">
      <c r="A408" t="s">
        <v>420</v>
      </c>
      <c r="B408" t="s">
        <v>650</v>
      </c>
      <c r="C408" t="s">
        <v>728</v>
      </c>
      <c r="D408" t="s">
        <v>873</v>
      </c>
      <c r="E408" t="s">
        <v>1344</v>
      </c>
      <c r="F408" t="s">
        <v>1563</v>
      </c>
      <c r="G408" t="s">
        <v>1607</v>
      </c>
      <c r="H408" t="s">
        <v>1626</v>
      </c>
      <c r="I408" t="s">
        <v>1631</v>
      </c>
      <c r="J408" t="s">
        <v>1645</v>
      </c>
      <c r="K408" t="s">
        <v>1660</v>
      </c>
      <c r="M408" t="s">
        <v>1685</v>
      </c>
      <c r="N408" t="s">
        <v>1700</v>
      </c>
    </row>
    <row r="409" spans="1:14" x14ac:dyDescent="0.2">
      <c r="A409" t="s">
        <v>421</v>
      </c>
      <c r="B409" t="s">
        <v>650</v>
      </c>
      <c r="C409" t="s">
        <v>728</v>
      </c>
      <c r="D409" t="s">
        <v>873</v>
      </c>
      <c r="E409" t="s">
        <v>1345</v>
      </c>
      <c r="F409" t="s">
        <v>1564</v>
      </c>
      <c r="G409" t="s">
        <v>1607</v>
      </c>
      <c r="H409" t="s">
        <v>1626</v>
      </c>
      <c r="I409" t="s">
        <v>1631</v>
      </c>
      <c r="J409" t="s">
        <v>1645</v>
      </c>
      <c r="K409" t="s">
        <v>1661</v>
      </c>
      <c r="M409" t="s">
        <v>1685</v>
      </c>
      <c r="N409" t="s">
        <v>1700</v>
      </c>
    </row>
    <row r="410" spans="1:14" x14ac:dyDescent="0.2">
      <c r="A410" t="s">
        <v>422</v>
      </c>
      <c r="B410" t="s">
        <v>650</v>
      </c>
      <c r="C410" t="s">
        <v>729</v>
      </c>
      <c r="D410" t="s">
        <v>874</v>
      </c>
      <c r="E410" t="s">
        <v>1346</v>
      </c>
      <c r="F410" t="s">
        <v>1562</v>
      </c>
      <c r="G410" t="s">
        <v>1606</v>
      </c>
      <c r="H410" t="s">
        <v>1627</v>
      </c>
      <c r="I410" t="s">
        <v>1631</v>
      </c>
      <c r="J410" t="s">
        <v>1645</v>
      </c>
      <c r="K410" t="s">
        <v>1659</v>
      </c>
      <c r="M410" t="s">
        <v>1685</v>
      </c>
      <c r="N410" t="s">
        <v>1700</v>
      </c>
    </row>
    <row r="411" spans="1:14" x14ac:dyDescent="0.2">
      <c r="A411" t="s">
        <v>423</v>
      </c>
      <c r="B411" t="s">
        <v>650</v>
      </c>
      <c r="C411" t="s">
        <v>729</v>
      </c>
      <c r="D411" t="s">
        <v>874</v>
      </c>
      <c r="E411" t="s">
        <v>1347</v>
      </c>
      <c r="F411" t="s">
        <v>1563</v>
      </c>
      <c r="G411" t="s">
        <v>1607</v>
      </c>
      <c r="H411" t="s">
        <v>1626</v>
      </c>
      <c r="I411" t="s">
        <v>1631</v>
      </c>
      <c r="J411" t="s">
        <v>1645</v>
      </c>
      <c r="K411" t="s">
        <v>1660</v>
      </c>
      <c r="M411" t="s">
        <v>1685</v>
      </c>
      <c r="N411" t="s">
        <v>1700</v>
      </c>
    </row>
    <row r="412" spans="1:14" x14ac:dyDescent="0.2">
      <c r="A412" t="s">
        <v>424</v>
      </c>
      <c r="B412" t="s">
        <v>650</v>
      </c>
      <c r="C412" t="s">
        <v>729</v>
      </c>
      <c r="D412" t="s">
        <v>874</v>
      </c>
      <c r="E412" t="s">
        <v>1348</v>
      </c>
      <c r="F412" t="s">
        <v>1564</v>
      </c>
      <c r="G412" t="s">
        <v>1607</v>
      </c>
      <c r="H412" t="s">
        <v>1626</v>
      </c>
      <c r="I412" t="s">
        <v>1631</v>
      </c>
      <c r="J412" t="s">
        <v>1645</v>
      </c>
      <c r="K412" t="s">
        <v>1661</v>
      </c>
      <c r="M412" t="s">
        <v>1685</v>
      </c>
      <c r="N412" t="s">
        <v>1700</v>
      </c>
    </row>
    <row r="413" spans="1:14" x14ac:dyDescent="0.2">
      <c r="A413" t="s">
        <v>425</v>
      </c>
      <c r="B413" t="s">
        <v>650</v>
      </c>
      <c r="C413" t="s">
        <v>730</v>
      </c>
      <c r="D413" t="s">
        <v>875</v>
      </c>
      <c r="E413" t="s">
        <v>1349</v>
      </c>
      <c r="F413" t="s">
        <v>1580</v>
      </c>
      <c r="G413" t="s">
        <v>1615</v>
      </c>
      <c r="H413" t="s">
        <v>1627</v>
      </c>
      <c r="I413" t="s">
        <v>1639</v>
      </c>
      <c r="J413" t="s">
        <v>1645</v>
      </c>
      <c r="K413" t="s">
        <v>1656</v>
      </c>
      <c r="M413" t="s">
        <v>1691</v>
      </c>
      <c r="N413" t="s">
        <v>1707</v>
      </c>
    </row>
    <row r="414" spans="1:14" x14ac:dyDescent="0.2">
      <c r="A414" t="s">
        <v>426</v>
      </c>
      <c r="B414" t="s">
        <v>650</v>
      </c>
      <c r="C414" t="s">
        <v>730</v>
      </c>
      <c r="D414" t="s">
        <v>875</v>
      </c>
      <c r="E414" t="s">
        <v>1350</v>
      </c>
      <c r="F414" t="s">
        <v>1581</v>
      </c>
      <c r="G414" t="s">
        <v>1602</v>
      </c>
      <c r="H414" t="s">
        <v>1626</v>
      </c>
      <c r="I414" t="s">
        <v>1639</v>
      </c>
      <c r="J414" t="s">
        <v>1645</v>
      </c>
      <c r="K414" t="s">
        <v>1666</v>
      </c>
      <c r="M414" t="s">
        <v>1691</v>
      </c>
      <c r="N414" t="s">
        <v>1707</v>
      </c>
    </row>
    <row r="415" spans="1:14" x14ac:dyDescent="0.2">
      <c r="A415" t="s">
        <v>427</v>
      </c>
      <c r="B415" t="s">
        <v>650</v>
      </c>
      <c r="C415" t="s">
        <v>730</v>
      </c>
      <c r="D415" t="s">
        <v>875</v>
      </c>
      <c r="E415" t="s">
        <v>1351</v>
      </c>
      <c r="F415" t="s">
        <v>1582</v>
      </c>
      <c r="G415" t="s">
        <v>1607</v>
      </c>
      <c r="H415" t="s">
        <v>1626</v>
      </c>
      <c r="I415" t="s">
        <v>1639</v>
      </c>
      <c r="J415" t="s">
        <v>1645</v>
      </c>
      <c r="K415" t="s">
        <v>1660</v>
      </c>
      <c r="M415" t="s">
        <v>1691</v>
      </c>
      <c r="N415" t="s">
        <v>1707</v>
      </c>
    </row>
    <row r="416" spans="1:14" x14ac:dyDescent="0.2">
      <c r="A416" t="s">
        <v>428</v>
      </c>
      <c r="B416" t="s">
        <v>650</v>
      </c>
      <c r="C416" t="s">
        <v>729</v>
      </c>
      <c r="D416" t="s">
        <v>876</v>
      </c>
      <c r="E416" t="s">
        <v>1352</v>
      </c>
      <c r="F416" t="s">
        <v>1565</v>
      </c>
      <c r="G416" t="s">
        <v>1607</v>
      </c>
      <c r="H416" t="s">
        <v>1626</v>
      </c>
      <c r="I416" t="s">
        <v>1632</v>
      </c>
      <c r="J416" t="s">
        <v>1645</v>
      </c>
      <c r="K416" t="s">
        <v>1662</v>
      </c>
      <c r="M416" t="s">
        <v>1686</v>
      </c>
      <c r="N416" t="s">
        <v>1700</v>
      </c>
    </row>
    <row r="417" spans="1:14" x14ac:dyDescent="0.2">
      <c r="A417" t="s">
        <v>429</v>
      </c>
      <c r="B417" t="s">
        <v>650</v>
      </c>
      <c r="C417" t="s">
        <v>729</v>
      </c>
      <c r="D417" t="s">
        <v>876</v>
      </c>
      <c r="E417" t="s">
        <v>1353</v>
      </c>
      <c r="F417" t="s">
        <v>1566</v>
      </c>
      <c r="G417" t="s">
        <v>1602</v>
      </c>
      <c r="H417" t="s">
        <v>1627</v>
      </c>
      <c r="I417" t="s">
        <v>1632</v>
      </c>
      <c r="J417" t="s">
        <v>1645</v>
      </c>
      <c r="K417" t="s">
        <v>1663</v>
      </c>
      <c r="M417" t="s">
        <v>1686</v>
      </c>
      <c r="N417" t="s">
        <v>1700</v>
      </c>
    </row>
    <row r="418" spans="1:14" x14ac:dyDescent="0.2">
      <c r="A418" t="s">
        <v>430</v>
      </c>
      <c r="B418" t="s">
        <v>650</v>
      </c>
      <c r="C418" t="s">
        <v>729</v>
      </c>
      <c r="D418" t="s">
        <v>876</v>
      </c>
      <c r="E418" t="s">
        <v>1354</v>
      </c>
      <c r="F418" t="s">
        <v>1567</v>
      </c>
      <c r="G418" t="s">
        <v>1608</v>
      </c>
      <c r="H418" t="s">
        <v>1626</v>
      </c>
      <c r="I418" t="s">
        <v>1632</v>
      </c>
      <c r="J418" t="s">
        <v>1645</v>
      </c>
      <c r="K418" t="s">
        <v>1664</v>
      </c>
      <c r="M418" t="s">
        <v>1686</v>
      </c>
      <c r="N418" t="s">
        <v>1700</v>
      </c>
    </row>
    <row r="419" spans="1:14" x14ac:dyDescent="0.2">
      <c r="A419" t="s">
        <v>431</v>
      </c>
      <c r="B419" t="s">
        <v>650</v>
      </c>
      <c r="C419" t="s">
        <v>729</v>
      </c>
      <c r="D419" t="s">
        <v>877</v>
      </c>
      <c r="E419" t="s">
        <v>1355</v>
      </c>
      <c r="F419" t="s">
        <v>1562</v>
      </c>
      <c r="G419" t="s">
        <v>1606</v>
      </c>
      <c r="H419" t="s">
        <v>1627</v>
      </c>
      <c r="I419" t="s">
        <v>1631</v>
      </c>
      <c r="J419" t="s">
        <v>1645</v>
      </c>
      <c r="K419" t="s">
        <v>1659</v>
      </c>
      <c r="M419" t="s">
        <v>1685</v>
      </c>
      <c r="N419" t="s">
        <v>1700</v>
      </c>
    </row>
    <row r="420" spans="1:14" x14ac:dyDescent="0.2">
      <c r="A420" t="s">
        <v>432</v>
      </c>
      <c r="B420" t="s">
        <v>650</v>
      </c>
      <c r="C420" t="s">
        <v>729</v>
      </c>
      <c r="D420" t="s">
        <v>877</v>
      </c>
      <c r="E420" t="s">
        <v>1356</v>
      </c>
      <c r="F420" t="s">
        <v>1563</v>
      </c>
      <c r="G420" t="s">
        <v>1607</v>
      </c>
      <c r="H420" t="s">
        <v>1626</v>
      </c>
      <c r="I420" t="s">
        <v>1631</v>
      </c>
      <c r="J420" t="s">
        <v>1645</v>
      </c>
      <c r="K420" t="s">
        <v>1660</v>
      </c>
      <c r="M420" t="s">
        <v>1685</v>
      </c>
      <c r="N420" t="s">
        <v>1700</v>
      </c>
    </row>
    <row r="421" spans="1:14" x14ac:dyDescent="0.2">
      <c r="A421" t="s">
        <v>433</v>
      </c>
      <c r="B421" t="s">
        <v>650</v>
      </c>
      <c r="C421" t="s">
        <v>729</v>
      </c>
      <c r="D421" t="s">
        <v>877</v>
      </c>
      <c r="E421" t="s">
        <v>1357</v>
      </c>
      <c r="F421" t="s">
        <v>1564</v>
      </c>
      <c r="G421" t="s">
        <v>1607</v>
      </c>
      <c r="H421" t="s">
        <v>1626</v>
      </c>
      <c r="I421" t="s">
        <v>1631</v>
      </c>
      <c r="J421" t="s">
        <v>1645</v>
      </c>
      <c r="K421" t="s">
        <v>1661</v>
      </c>
      <c r="M421" t="s">
        <v>1685</v>
      </c>
      <c r="N421" t="s">
        <v>1700</v>
      </c>
    </row>
    <row r="422" spans="1:14" x14ac:dyDescent="0.2">
      <c r="A422" t="s">
        <v>434</v>
      </c>
      <c r="B422" t="s">
        <v>650</v>
      </c>
      <c r="C422" t="s">
        <v>731</v>
      </c>
      <c r="D422" t="s">
        <v>878</v>
      </c>
      <c r="E422" t="s">
        <v>1358</v>
      </c>
      <c r="F422" t="s">
        <v>1559</v>
      </c>
      <c r="G422" t="s">
        <v>1602</v>
      </c>
      <c r="H422" t="s">
        <v>1626</v>
      </c>
      <c r="I422" t="s">
        <v>1629</v>
      </c>
      <c r="J422" t="s">
        <v>1646</v>
      </c>
      <c r="K422" t="s">
        <v>1655</v>
      </c>
      <c r="M422" t="s">
        <v>1685</v>
      </c>
      <c r="N422" t="s">
        <v>1698</v>
      </c>
    </row>
    <row r="423" spans="1:14" x14ac:dyDescent="0.2">
      <c r="A423" t="s">
        <v>435</v>
      </c>
      <c r="B423" t="s">
        <v>650</v>
      </c>
      <c r="C423" t="s">
        <v>731</v>
      </c>
      <c r="D423" t="s">
        <v>878</v>
      </c>
      <c r="E423" t="s">
        <v>1359</v>
      </c>
      <c r="F423" t="s">
        <v>1560</v>
      </c>
      <c r="G423" t="s">
        <v>1604</v>
      </c>
      <c r="H423" t="s">
        <v>1626</v>
      </c>
      <c r="I423" t="s">
        <v>1629</v>
      </c>
      <c r="J423" t="s">
        <v>1646</v>
      </c>
      <c r="K423" t="s">
        <v>1657</v>
      </c>
      <c r="M423" t="s">
        <v>1683</v>
      </c>
      <c r="N423" t="s">
        <v>1698</v>
      </c>
    </row>
    <row r="424" spans="1:14" x14ac:dyDescent="0.2">
      <c r="A424" t="s">
        <v>436</v>
      </c>
      <c r="B424" t="s">
        <v>650</v>
      </c>
      <c r="C424" t="s">
        <v>731</v>
      </c>
      <c r="D424" t="s">
        <v>878</v>
      </c>
      <c r="E424" t="s">
        <v>1360</v>
      </c>
      <c r="F424" t="s">
        <v>1561</v>
      </c>
      <c r="G424" t="s">
        <v>1605</v>
      </c>
      <c r="H424" t="s">
        <v>1626</v>
      </c>
      <c r="I424" t="s">
        <v>1630</v>
      </c>
      <c r="J424" t="s">
        <v>1646</v>
      </c>
      <c r="K424" t="s">
        <v>1658</v>
      </c>
      <c r="M424" t="s">
        <v>1684</v>
      </c>
      <c r="N424" t="s">
        <v>1698</v>
      </c>
    </row>
    <row r="425" spans="1:14" x14ac:dyDescent="0.2">
      <c r="A425" t="s">
        <v>437</v>
      </c>
      <c r="B425" t="s">
        <v>650</v>
      </c>
      <c r="C425" t="s">
        <v>729</v>
      </c>
      <c r="D425" t="s">
        <v>879</v>
      </c>
      <c r="E425" t="s">
        <v>1361</v>
      </c>
      <c r="F425" t="s">
        <v>1562</v>
      </c>
      <c r="G425" t="s">
        <v>1606</v>
      </c>
      <c r="H425" t="s">
        <v>1627</v>
      </c>
      <c r="I425" t="s">
        <v>1631</v>
      </c>
      <c r="J425" t="s">
        <v>1645</v>
      </c>
      <c r="K425" t="s">
        <v>1659</v>
      </c>
      <c r="M425" t="s">
        <v>1685</v>
      </c>
      <c r="N425" t="s">
        <v>1700</v>
      </c>
    </row>
    <row r="426" spans="1:14" x14ac:dyDescent="0.2">
      <c r="A426" t="s">
        <v>438</v>
      </c>
      <c r="B426" t="s">
        <v>650</v>
      </c>
      <c r="C426" t="s">
        <v>729</v>
      </c>
      <c r="D426" t="s">
        <v>879</v>
      </c>
      <c r="E426" t="s">
        <v>1362</v>
      </c>
      <c r="F426" t="s">
        <v>1563</v>
      </c>
      <c r="G426" t="s">
        <v>1607</v>
      </c>
      <c r="H426" t="s">
        <v>1626</v>
      </c>
      <c r="I426" t="s">
        <v>1631</v>
      </c>
      <c r="J426" t="s">
        <v>1645</v>
      </c>
      <c r="K426" t="s">
        <v>1660</v>
      </c>
      <c r="M426" t="s">
        <v>1685</v>
      </c>
      <c r="N426" t="s">
        <v>1700</v>
      </c>
    </row>
    <row r="427" spans="1:14" x14ac:dyDescent="0.2">
      <c r="A427" t="s">
        <v>439</v>
      </c>
      <c r="B427" t="s">
        <v>650</v>
      </c>
      <c r="C427" t="s">
        <v>729</v>
      </c>
      <c r="D427" t="s">
        <v>879</v>
      </c>
      <c r="E427" t="s">
        <v>1363</v>
      </c>
      <c r="F427" t="s">
        <v>1564</v>
      </c>
      <c r="G427" t="s">
        <v>1607</v>
      </c>
      <c r="H427" t="s">
        <v>1626</v>
      </c>
      <c r="I427" t="s">
        <v>1631</v>
      </c>
      <c r="J427" t="s">
        <v>1645</v>
      </c>
      <c r="K427" t="s">
        <v>1661</v>
      </c>
      <c r="M427" t="s">
        <v>1685</v>
      </c>
      <c r="N427" t="s">
        <v>1700</v>
      </c>
    </row>
    <row r="428" spans="1:14" x14ac:dyDescent="0.2">
      <c r="A428" t="s">
        <v>440</v>
      </c>
      <c r="B428" t="s">
        <v>650</v>
      </c>
      <c r="C428" t="s">
        <v>731</v>
      </c>
      <c r="D428" t="s">
        <v>880</v>
      </c>
      <c r="E428" t="s">
        <v>1364</v>
      </c>
      <c r="F428" t="s">
        <v>1565</v>
      </c>
      <c r="G428" t="s">
        <v>1607</v>
      </c>
      <c r="H428" t="s">
        <v>1626</v>
      </c>
      <c r="I428" t="s">
        <v>1632</v>
      </c>
      <c r="J428" t="s">
        <v>1645</v>
      </c>
      <c r="K428" t="s">
        <v>1662</v>
      </c>
      <c r="M428" t="s">
        <v>1686</v>
      </c>
      <c r="N428" t="s">
        <v>1700</v>
      </c>
    </row>
    <row r="429" spans="1:14" x14ac:dyDescent="0.2">
      <c r="A429" t="s">
        <v>441</v>
      </c>
      <c r="B429" t="s">
        <v>650</v>
      </c>
      <c r="C429" t="s">
        <v>731</v>
      </c>
      <c r="D429" t="s">
        <v>880</v>
      </c>
      <c r="E429" t="s">
        <v>1365</v>
      </c>
      <c r="F429" t="s">
        <v>1566</v>
      </c>
      <c r="G429" t="s">
        <v>1602</v>
      </c>
      <c r="H429" t="s">
        <v>1627</v>
      </c>
      <c r="I429" t="s">
        <v>1632</v>
      </c>
      <c r="J429" t="s">
        <v>1645</v>
      </c>
      <c r="K429" t="s">
        <v>1663</v>
      </c>
      <c r="M429" t="s">
        <v>1686</v>
      </c>
      <c r="N429" t="s">
        <v>1700</v>
      </c>
    </row>
    <row r="430" spans="1:14" x14ac:dyDescent="0.2">
      <c r="A430" t="s">
        <v>442</v>
      </c>
      <c r="B430" t="s">
        <v>650</v>
      </c>
      <c r="C430" t="s">
        <v>731</v>
      </c>
      <c r="D430" t="s">
        <v>880</v>
      </c>
      <c r="E430" t="s">
        <v>1366</v>
      </c>
      <c r="F430" t="s">
        <v>1567</v>
      </c>
      <c r="G430" t="s">
        <v>1608</v>
      </c>
      <c r="H430" t="s">
        <v>1626</v>
      </c>
      <c r="I430" t="s">
        <v>1632</v>
      </c>
      <c r="J430" t="s">
        <v>1645</v>
      </c>
      <c r="K430" t="s">
        <v>1664</v>
      </c>
      <c r="M430" t="s">
        <v>1686</v>
      </c>
      <c r="N430" t="s">
        <v>1700</v>
      </c>
    </row>
    <row r="431" spans="1:14" x14ac:dyDescent="0.2">
      <c r="A431" t="s">
        <v>443</v>
      </c>
      <c r="B431" t="s">
        <v>650</v>
      </c>
      <c r="C431" t="s">
        <v>730</v>
      </c>
      <c r="D431" t="s">
        <v>881</v>
      </c>
      <c r="E431" t="s">
        <v>1367</v>
      </c>
      <c r="F431" t="s">
        <v>1592</v>
      </c>
      <c r="G431" t="s">
        <v>1620</v>
      </c>
      <c r="H431" t="s">
        <v>1627</v>
      </c>
      <c r="I431" t="s">
        <v>1643</v>
      </c>
      <c r="J431" t="s">
        <v>1652</v>
      </c>
      <c r="K431" t="s">
        <v>1678</v>
      </c>
      <c r="M431" t="s">
        <v>1684</v>
      </c>
      <c r="N431" t="s">
        <v>1700</v>
      </c>
    </row>
    <row r="432" spans="1:14" x14ac:dyDescent="0.2">
      <c r="A432" t="s">
        <v>444</v>
      </c>
      <c r="B432" t="s">
        <v>650</v>
      </c>
      <c r="C432" t="s">
        <v>730</v>
      </c>
      <c r="D432" t="s">
        <v>881</v>
      </c>
      <c r="E432" t="s">
        <v>1368</v>
      </c>
      <c r="F432" t="s">
        <v>1593</v>
      </c>
      <c r="G432" t="s">
        <v>1621</v>
      </c>
      <c r="H432" t="s">
        <v>1626</v>
      </c>
      <c r="I432" t="s">
        <v>1643</v>
      </c>
      <c r="J432" t="s">
        <v>1652</v>
      </c>
      <c r="K432" t="s">
        <v>1666</v>
      </c>
      <c r="M432" t="s">
        <v>1695</v>
      </c>
      <c r="N432" t="s">
        <v>1712</v>
      </c>
    </row>
    <row r="433" spans="1:14" x14ac:dyDescent="0.2">
      <c r="A433" t="s">
        <v>445</v>
      </c>
      <c r="B433" t="s">
        <v>650</v>
      </c>
      <c r="C433" t="s">
        <v>730</v>
      </c>
      <c r="D433" t="s">
        <v>881</v>
      </c>
      <c r="E433" t="s">
        <v>1369</v>
      </c>
      <c r="F433" t="s">
        <v>1594</v>
      </c>
      <c r="G433" t="s">
        <v>1621</v>
      </c>
      <c r="H433" t="s">
        <v>1626</v>
      </c>
      <c r="I433" t="s">
        <v>1643</v>
      </c>
      <c r="J433" t="s">
        <v>1652</v>
      </c>
      <c r="K433" t="s">
        <v>1666</v>
      </c>
      <c r="M433" t="s">
        <v>1695</v>
      </c>
      <c r="N433" t="s">
        <v>1712</v>
      </c>
    </row>
    <row r="434" spans="1:14" x14ac:dyDescent="0.2">
      <c r="A434" t="s">
        <v>446</v>
      </c>
      <c r="B434" t="s">
        <v>651</v>
      </c>
      <c r="C434" t="s">
        <v>732</v>
      </c>
      <c r="D434" t="s">
        <v>882</v>
      </c>
      <c r="E434" t="s">
        <v>1370</v>
      </c>
      <c r="F434" t="s">
        <v>1565</v>
      </c>
      <c r="G434" t="s">
        <v>1607</v>
      </c>
      <c r="H434" t="s">
        <v>1626</v>
      </c>
      <c r="I434" t="s">
        <v>1632</v>
      </c>
      <c r="J434" t="s">
        <v>1645</v>
      </c>
      <c r="K434" t="s">
        <v>1662</v>
      </c>
      <c r="M434" t="s">
        <v>1686</v>
      </c>
      <c r="N434" t="s">
        <v>1700</v>
      </c>
    </row>
    <row r="435" spans="1:14" x14ac:dyDescent="0.2">
      <c r="A435" t="s">
        <v>447</v>
      </c>
      <c r="B435" t="s">
        <v>651</v>
      </c>
      <c r="C435" t="s">
        <v>732</v>
      </c>
      <c r="D435" t="s">
        <v>882</v>
      </c>
      <c r="E435" t="s">
        <v>1371</v>
      </c>
      <c r="F435" t="s">
        <v>1566</v>
      </c>
      <c r="G435" t="s">
        <v>1602</v>
      </c>
      <c r="H435" t="s">
        <v>1627</v>
      </c>
      <c r="I435" t="s">
        <v>1632</v>
      </c>
      <c r="J435" t="s">
        <v>1645</v>
      </c>
      <c r="K435" t="s">
        <v>1663</v>
      </c>
      <c r="M435" t="s">
        <v>1632</v>
      </c>
      <c r="N435" t="s">
        <v>1700</v>
      </c>
    </row>
    <row r="436" spans="1:14" x14ac:dyDescent="0.2">
      <c r="A436" t="s">
        <v>448</v>
      </c>
      <c r="B436" t="s">
        <v>651</v>
      </c>
      <c r="C436" t="s">
        <v>732</v>
      </c>
      <c r="D436" t="s">
        <v>882</v>
      </c>
      <c r="E436" t="s">
        <v>1372</v>
      </c>
      <c r="F436" t="s">
        <v>1567</v>
      </c>
      <c r="G436" t="s">
        <v>1608</v>
      </c>
      <c r="H436" t="s">
        <v>1626</v>
      </c>
      <c r="I436" t="s">
        <v>1632</v>
      </c>
      <c r="J436" t="s">
        <v>1645</v>
      </c>
      <c r="K436" t="s">
        <v>1664</v>
      </c>
      <c r="M436" t="s">
        <v>1686</v>
      </c>
      <c r="N436" t="s">
        <v>1700</v>
      </c>
    </row>
    <row r="437" spans="1:14" x14ac:dyDescent="0.2">
      <c r="A437" t="s">
        <v>449</v>
      </c>
      <c r="B437" t="s">
        <v>651</v>
      </c>
      <c r="C437" t="s">
        <v>733</v>
      </c>
      <c r="D437" t="s">
        <v>883</v>
      </c>
      <c r="E437" t="s">
        <v>1373</v>
      </c>
      <c r="F437" t="s">
        <v>1559</v>
      </c>
      <c r="G437" t="s">
        <v>1602</v>
      </c>
      <c r="H437" t="s">
        <v>1626</v>
      </c>
      <c r="I437" t="s">
        <v>1629</v>
      </c>
      <c r="J437" t="s">
        <v>1646</v>
      </c>
      <c r="K437" t="s">
        <v>1655</v>
      </c>
      <c r="M437" t="s">
        <v>1683</v>
      </c>
      <c r="N437" t="s">
        <v>1698</v>
      </c>
    </row>
    <row r="438" spans="1:14" x14ac:dyDescent="0.2">
      <c r="A438" t="s">
        <v>450</v>
      </c>
      <c r="B438" t="s">
        <v>651</v>
      </c>
      <c r="C438" t="s">
        <v>733</v>
      </c>
      <c r="D438" t="s">
        <v>883</v>
      </c>
      <c r="E438" t="s">
        <v>1374</v>
      </c>
      <c r="F438" t="s">
        <v>1560</v>
      </c>
      <c r="G438" t="s">
        <v>1604</v>
      </c>
      <c r="H438" t="s">
        <v>1626</v>
      </c>
      <c r="I438" t="s">
        <v>1629</v>
      </c>
      <c r="J438" t="s">
        <v>1646</v>
      </c>
      <c r="K438" t="s">
        <v>1657</v>
      </c>
      <c r="M438" t="s">
        <v>1683</v>
      </c>
      <c r="N438" t="s">
        <v>1698</v>
      </c>
    </row>
    <row r="439" spans="1:14" x14ac:dyDescent="0.2">
      <c r="A439" t="s">
        <v>451</v>
      </c>
      <c r="B439" t="s">
        <v>651</v>
      </c>
      <c r="C439" t="s">
        <v>733</v>
      </c>
      <c r="D439" t="s">
        <v>883</v>
      </c>
      <c r="E439" t="s">
        <v>1375</v>
      </c>
      <c r="F439" t="s">
        <v>1561</v>
      </c>
      <c r="G439" t="s">
        <v>1605</v>
      </c>
      <c r="H439" t="s">
        <v>1626</v>
      </c>
      <c r="I439" t="s">
        <v>1630</v>
      </c>
      <c r="J439" t="s">
        <v>1646</v>
      </c>
      <c r="K439" t="s">
        <v>1658</v>
      </c>
      <c r="M439" t="s">
        <v>1684</v>
      </c>
      <c r="N439" t="s">
        <v>1698</v>
      </c>
    </row>
    <row r="440" spans="1:14" x14ac:dyDescent="0.2">
      <c r="A440" t="s">
        <v>452</v>
      </c>
      <c r="B440" t="s">
        <v>651</v>
      </c>
      <c r="C440" t="s">
        <v>734</v>
      </c>
      <c r="D440" t="s">
        <v>884</v>
      </c>
      <c r="E440" t="s">
        <v>1376</v>
      </c>
      <c r="F440" t="s">
        <v>1562</v>
      </c>
      <c r="G440" t="s">
        <v>1606</v>
      </c>
      <c r="H440" t="s">
        <v>1627</v>
      </c>
      <c r="I440" t="s">
        <v>1631</v>
      </c>
      <c r="J440" t="s">
        <v>1645</v>
      </c>
      <c r="K440" t="s">
        <v>1659</v>
      </c>
      <c r="M440" t="s">
        <v>1685</v>
      </c>
      <c r="N440" t="s">
        <v>1700</v>
      </c>
    </row>
    <row r="441" spans="1:14" x14ac:dyDescent="0.2">
      <c r="A441" t="s">
        <v>453</v>
      </c>
      <c r="B441" t="s">
        <v>651</v>
      </c>
      <c r="C441" t="s">
        <v>734</v>
      </c>
      <c r="D441" t="s">
        <v>884</v>
      </c>
      <c r="E441" t="s">
        <v>1377</v>
      </c>
      <c r="F441" t="s">
        <v>1563</v>
      </c>
      <c r="G441" t="s">
        <v>1607</v>
      </c>
      <c r="H441" t="s">
        <v>1626</v>
      </c>
      <c r="I441" t="s">
        <v>1631</v>
      </c>
      <c r="J441" t="s">
        <v>1645</v>
      </c>
      <c r="K441" t="s">
        <v>1660</v>
      </c>
      <c r="M441" t="s">
        <v>1685</v>
      </c>
      <c r="N441" t="s">
        <v>1700</v>
      </c>
    </row>
    <row r="442" spans="1:14" x14ac:dyDescent="0.2">
      <c r="A442" t="s">
        <v>454</v>
      </c>
      <c r="B442" t="s">
        <v>651</v>
      </c>
      <c r="C442" t="s">
        <v>734</v>
      </c>
      <c r="D442" t="s">
        <v>884</v>
      </c>
      <c r="E442" t="s">
        <v>1378</v>
      </c>
      <c r="F442" t="s">
        <v>1564</v>
      </c>
      <c r="G442" t="s">
        <v>1607</v>
      </c>
      <c r="H442" t="s">
        <v>1626</v>
      </c>
      <c r="I442" t="s">
        <v>1631</v>
      </c>
      <c r="J442" t="s">
        <v>1645</v>
      </c>
      <c r="K442" t="s">
        <v>1661</v>
      </c>
      <c r="M442" t="s">
        <v>1685</v>
      </c>
      <c r="N442" t="s">
        <v>1700</v>
      </c>
    </row>
    <row r="443" spans="1:14" x14ac:dyDescent="0.2">
      <c r="A443" t="s">
        <v>455</v>
      </c>
      <c r="B443" t="s">
        <v>651</v>
      </c>
      <c r="C443" t="s">
        <v>735</v>
      </c>
      <c r="D443" t="s">
        <v>885</v>
      </c>
      <c r="E443" t="s">
        <v>1379</v>
      </c>
      <c r="F443" t="s">
        <v>1565</v>
      </c>
      <c r="G443" t="s">
        <v>1607</v>
      </c>
      <c r="H443" t="s">
        <v>1626</v>
      </c>
      <c r="I443" t="s">
        <v>1632</v>
      </c>
      <c r="J443" t="s">
        <v>1645</v>
      </c>
      <c r="K443" t="s">
        <v>1662</v>
      </c>
      <c r="M443" t="s">
        <v>1686</v>
      </c>
      <c r="N443" t="s">
        <v>1700</v>
      </c>
    </row>
    <row r="444" spans="1:14" x14ac:dyDescent="0.2">
      <c r="A444" t="s">
        <v>456</v>
      </c>
      <c r="B444" t="s">
        <v>651</v>
      </c>
      <c r="C444" t="s">
        <v>735</v>
      </c>
      <c r="D444" t="s">
        <v>885</v>
      </c>
      <c r="E444" t="s">
        <v>1380</v>
      </c>
      <c r="F444" t="s">
        <v>1566</v>
      </c>
      <c r="G444" t="s">
        <v>1602</v>
      </c>
      <c r="H444" t="s">
        <v>1627</v>
      </c>
      <c r="I444" t="s">
        <v>1632</v>
      </c>
      <c r="J444" t="s">
        <v>1645</v>
      </c>
      <c r="K444" t="s">
        <v>1663</v>
      </c>
      <c r="M444" t="s">
        <v>1686</v>
      </c>
      <c r="N444" t="s">
        <v>1700</v>
      </c>
    </row>
    <row r="445" spans="1:14" x14ac:dyDescent="0.2">
      <c r="A445" t="s">
        <v>457</v>
      </c>
      <c r="B445" t="s">
        <v>651</v>
      </c>
      <c r="C445" t="s">
        <v>735</v>
      </c>
      <c r="D445" t="s">
        <v>885</v>
      </c>
      <c r="E445" t="s">
        <v>1381</v>
      </c>
      <c r="F445" t="s">
        <v>1567</v>
      </c>
      <c r="G445" t="s">
        <v>1608</v>
      </c>
      <c r="H445" t="s">
        <v>1626</v>
      </c>
      <c r="I445" t="s">
        <v>1632</v>
      </c>
      <c r="J445" t="s">
        <v>1645</v>
      </c>
      <c r="K445" t="s">
        <v>1664</v>
      </c>
      <c r="M445" t="s">
        <v>1686</v>
      </c>
      <c r="N445" t="s">
        <v>1700</v>
      </c>
    </row>
    <row r="446" spans="1:14" x14ac:dyDescent="0.2">
      <c r="A446" t="s">
        <v>458</v>
      </c>
      <c r="B446" t="s">
        <v>651</v>
      </c>
      <c r="C446" t="s">
        <v>732</v>
      </c>
      <c r="D446" t="s">
        <v>886</v>
      </c>
      <c r="E446" t="s">
        <v>1382</v>
      </c>
      <c r="F446" t="s">
        <v>1562</v>
      </c>
      <c r="G446" t="s">
        <v>1606</v>
      </c>
      <c r="H446" t="s">
        <v>1627</v>
      </c>
      <c r="I446" t="s">
        <v>1631</v>
      </c>
      <c r="J446" t="s">
        <v>1645</v>
      </c>
      <c r="K446" t="s">
        <v>1659</v>
      </c>
      <c r="M446" t="s">
        <v>1685</v>
      </c>
      <c r="N446" t="s">
        <v>1700</v>
      </c>
    </row>
    <row r="447" spans="1:14" x14ac:dyDescent="0.2">
      <c r="A447" t="s">
        <v>459</v>
      </c>
      <c r="B447" t="s">
        <v>651</v>
      </c>
      <c r="C447" t="s">
        <v>732</v>
      </c>
      <c r="D447" t="s">
        <v>886</v>
      </c>
      <c r="E447" t="s">
        <v>1383</v>
      </c>
      <c r="F447" t="s">
        <v>1563</v>
      </c>
      <c r="G447" t="s">
        <v>1607</v>
      </c>
      <c r="H447" t="s">
        <v>1626</v>
      </c>
      <c r="I447" t="s">
        <v>1631</v>
      </c>
      <c r="J447" t="s">
        <v>1645</v>
      </c>
      <c r="K447" t="s">
        <v>1660</v>
      </c>
      <c r="M447" t="s">
        <v>1685</v>
      </c>
      <c r="N447" t="s">
        <v>1700</v>
      </c>
    </row>
    <row r="448" spans="1:14" x14ac:dyDescent="0.2">
      <c r="A448" t="s">
        <v>460</v>
      </c>
      <c r="B448" t="s">
        <v>651</v>
      </c>
      <c r="C448" t="s">
        <v>732</v>
      </c>
      <c r="D448" t="s">
        <v>886</v>
      </c>
      <c r="E448" t="s">
        <v>1384</v>
      </c>
      <c r="F448" t="s">
        <v>1564</v>
      </c>
      <c r="G448" t="s">
        <v>1607</v>
      </c>
      <c r="H448" t="s">
        <v>1626</v>
      </c>
      <c r="I448" t="s">
        <v>1631</v>
      </c>
      <c r="J448" t="s">
        <v>1645</v>
      </c>
      <c r="K448" t="s">
        <v>1661</v>
      </c>
      <c r="M448" t="s">
        <v>1685</v>
      </c>
      <c r="N448" t="s">
        <v>1700</v>
      </c>
    </row>
    <row r="449" spans="1:14" x14ac:dyDescent="0.2">
      <c r="A449" t="s">
        <v>461</v>
      </c>
      <c r="B449" t="s">
        <v>651</v>
      </c>
      <c r="C449" t="s">
        <v>736</v>
      </c>
      <c r="D449" t="s">
        <v>887</v>
      </c>
      <c r="E449" t="s">
        <v>1385</v>
      </c>
      <c r="F449" t="s">
        <v>1559</v>
      </c>
      <c r="G449" t="s">
        <v>1602</v>
      </c>
      <c r="H449" t="s">
        <v>1626</v>
      </c>
      <c r="I449" t="s">
        <v>1629</v>
      </c>
      <c r="J449" t="s">
        <v>1645</v>
      </c>
      <c r="K449" t="s">
        <v>1655</v>
      </c>
      <c r="M449" t="s">
        <v>1629</v>
      </c>
      <c r="N449" t="s">
        <v>1698</v>
      </c>
    </row>
    <row r="450" spans="1:14" x14ac:dyDescent="0.2">
      <c r="A450" t="s">
        <v>462</v>
      </c>
      <c r="B450" t="s">
        <v>651</v>
      </c>
      <c r="C450" t="s">
        <v>736</v>
      </c>
      <c r="D450" t="s">
        <v>887</v>
      </c>
      <c r="E450" t="s">
        <v>1386</v>
      </c>
      <c r="F450" t="s">
        <v>1560</v>
      </c>
      <c r="G450" t="s">
        <v>1604</v>
      </c>
      <c r="H450" t="s">
        <v>1626</v>
      </c>
      <c r="I450" t="s">
        <v>1629</v>
      </c>
      <c r="J450" t="s">
        <v>1645</v>
      </c>
      <c r="K450" t="s">
        <v>1657</v>
      </c>
      <c r="M450" t="s">
        <v>1683</v>
      </c>
      <c r="N450" t="s">
        <v>1698</v>
      </c>
    </row>
    <row r="451" spans="1:14" x14ac:dyDescent="0.2">
      <c r="A451" t="s">
        <v>463</v>
      </c>
      <c r="B451" t="s">
        <v>651</v>
      </c>
      <c r="C451" t="s">
        <v>736</v>
      </c>
      <c r="D451" t="s">
        <v>887</v>
      </c>
      <c r="E451" t="s">
        <v>1387</v>
      </c>
      <c r="F451" t="s">
        <v>1561</v>
      </c>
      <c r="G451" t="s">
        <v>1605</v>
      </c>
      <c r="H451" t="s">
        <v>1626</v>
      </c>
      <c r="I451" t="s">
        <v>1630</v>
      </c>
      <c r="J451" t="s">
        <v>1645</v>
      </c>
      <c r="K451" t="s">
        <v>1658</v>
      </c>
      <c r="M451" t="s">
        <v>1684</v>
      </c>
      <c r="N451" t="s">
        <v>1698</v>
      </c>
    </row>
    <row r="452" spans="1:14" x14ac:dyDescent="0.2">
      <c r="A452" t="s">
        <v>464</v>
      </c>
      <c r="B452" t="s">
        <v>651</v>
      </c>
      <c r="C452" t="s">
        <v>732</v>
      </c>
      <c r="D452" t="s">
        <v>888</v>
      </c>
      <c r="E452" t="s">
        <v>1388</v>
      </c>
      <c r="F452" t="s">
        <v>1589</v>
      </c>
      <c r="G452" t="s">
        <v>1602</v>
      </c>
      <c r="H452" t="s">
        <v>1626</v>
      </c>
      <c r="I452" t="s">
        <v>1630</v>
      </c>
      <c r="J452" t="s">
        <v>1646</v>
      </c>
      <c r="K452" t="s">
        <v>1666</v>
      </c>
      <c r="M452" t="s">
        <v>1692</v>
      </c>
      <c r="N452" t="s">
        <v>1710</v>
      </c>
    </row>
    <row r="453" spans="1:14" x14ac:dyDescent="0.2">
      <c r="A453" t="s">
        <v>465</v>
      </c>
      <c r="B453" t="s">
        <v>651</v>
      </c>
      <c r="C453" t="s">
        <v>732</v>
      </c>
      <c r="D453" t="s">
        <v>888</v>
      </c>
      <c r="E453" t="s">
        <v>1389</v>
      </c>
      <c r="F453" t="s">
        <v>1590</v>
      </c>
      <c r="G453" t="s">
        <v>1618</v>
      </c>
      <c r="H453" t="s">
        <v>1627</v>
      </c>
      <c r="I453" t="s">
        <v>1630</v>
      </c>
      <c r="J453" t="s">
        <v>1646</v>
      </c>
      <c r="K453" t="s">
        <v>1665</v>
      </c>
      <c r="M453" t="s">
        <v>1692</v>
      </c>
      <c r="N453" t="s">
        <v>1700</v>
      </c>
    </row>
    <row r="454" spans="1:14" x14ac:dyDescent="0.2">
      <c r="A454" t="s">
        <v>466</v>
      </c>
      <c r="B454" t="s">
        <v>651</v>
      </c>
      <c r="C454" t="s">
        <v>732</v>
      </c>
      <c r="D454" t="s">
        <v>888</v>
      </c>
      <c r="E454" t="s">
        <v>1390</v>
      </c>
      <c r="F454" t="s">
        <v>1591</v>
      </c>
      <c r="G454" t="s">
        <v>1619</v>
      </c>
      <c r="H454" t="s">
        <v>1627</v>
      </c>
      <c r="I454" t="s">
        <v>1639</v>
      </c>
      <c r="J454" t="s">
        <v>1646</v>
      </c>
      <c r="K454" t="s">
        <v>1677</v>
      </c>
      <c r="M454" t="s">
        <v>1692</v>
      </c>
      <c r="N454" t="s">
        <v>1711</v>
      </c>
    </row>
    <row r="455" spans="1:14" x14ac:dyDescent="0.2">
      <c r="A455" t="s">
        <v>467</v>
      </c>
      <c r="B455" t="s">
        <v>651</v>
      </c>
      <c r="C455" t="s">
        <v>737</v>
      </c>
      <c r="D455" t="s">
        <v>889</v>
      </c>
      <c r="E455" t="s">
        <v>1391</v>
      </c>
      <c r="F455" t="s">
        <v>1574</v>
      </c>
      <c r="G455" t="s">
        <v>1611</v>
      </c>
      <c r="H455" t="s">
        <v>1627</v>
      </c>
      <c r="I455" t="s">
        <v>1635</v>
      </c>
      <c r="J455" t="s">
        <v>1650</v>
      </c>
      <c r="K455" t="s">
        <v>1668</v>
      </c>
      <c r="M455" t="s">
        <v>1689</v>
      </c>
      <c r="N455" t="s">
        <v>1705</v>
      </c>
    </row>
    <row r="456" spans="1:14" x14ac:dyDescent="0.2">
      <c r="A456" t="s">
        <v>468</v>
      </c>
      <c r="B456" t="s">
        <v>651</v>
      </c>
      <c r="C456" t="s">
        <v>737</v>
      </c>
      <c r="D456" t="s">
        <v>889</v>
      </c>
      <c r="E456" t="s">
        <v>1392</v>
      </c>
      <c r="F456" t="s">
        <v>1575</v>
      </c>
      <c r="G456" t="s">
        <v>1612</v>
      </c>
      <c r="H456" t="s">
        <v>1626</v>
      </c>
      <c r="I456" t="s">
        <v>1636</v>
      </c>
      <c r="J456" t="s">
        <v>1650</v>
      </c>
      <c r="K456" t="s">
        <v>1669</v>
      </c>
      <c r="M456" t="s">
        <v>1689</v>
      </c>
      <c r="N456" t="s">
        <v>1706</v>
      </c>
    </row>
    <row r="457" spans="1:14" x14ac:dyDescent="0.2">
      <c r="A457" t="s">
        <v>469</v>
      </c>
      <c r="B457" t="s">
        <v>651</v>
      </c>
      <c r="C457" t="s">
        <v>737</v>
      </c>
      <c r="D457" t="s">
        <v>889</v>
      </c>
      <c r="E457" t="s">
        <v>1393</v>
      </c>
      <c r="F457" t="s">
        <v>1576</v>
      </c>
      <c r="G457" t="s">
        <v>1602</v>
      </c>
      <c r="H457" t="s">
        <v>1626</v>
      </c>
      <c r="I457" t="s">
        <v>1637</v>
      </c>
      <c r="J457" t="s">
        <v>1650</v>
      </c>
      <c r="K457" t="s">
        <v>1670</v>
      </c>
      <c r="M457" t="s">
        <v>1688</v>
      </c>
      <c r="N457" t="s">
        <v>1700</v>
      </c>
    </row>
    <row r="458" spans="1:14" x14ac:dyDescent="0.2">
      <c r="A458" t="s">
        <v>470</v>
      </c>
      <c r="B458" t="s">
        <v>651</v>
      </c>
      <c r="C458" t="s">
        <v>738</v>
      </c>
      <c r="D458" t="s">
        <v>890</v>
      </c>
      <c r="E458" t="s">
        <v>1394</v>
      </c>
      <c r="F458" t="s">
        <v>1592</v>
      </c>
      <c r="G458" t="s">
        <v>1620</v>
      </c>
      <c r="H458" t="s">
        <v>1627</v>
      </c>
      <c r="I458" t="s">
        <v>1643</v>
      </c>
      <c r="J458" t="s">
        <v>1646</v>
      </c>
      <c r="K458" t="s">
        <v>1678</v>
      </c>
      <c r="M458" t="s">
        <v>1684</v>
      </c>
      <c r="N458" t="s">
        <v>1712</v>
      </c>
    </row>
    <row r="459" spans="1:14" x14ac:dyDescent="0.2">
      <c r="A459" t="s">
        <v>471</v>
      </c>
      <c r="B459" t="s">
        <v>651</v>
      </c>
      <c r="C459" t="s">
        <v>738</v>
      </c>
      <c r="D459" t="s">
        <v>890</v>
      </c>
      <c r="E459" t="s">
        <v>1395</v>
      </c>
      <c r="F459" t="s">
        <v>1593</v>
      </c>
      <c r="G459" t="s">
        <v>1621</v>
      </c>
      <c r="H459" t="s">
        <v>1626</v>
      </c>
      <c r="I459" t="s">
        <v>1643</v>
      </c>
      <c r="J459" t="s">
        <v>1646</v>
      </c>
      <c r="K459" t="s">
        <v>1666</v>
      </c>
      <c r="M459" t="s">
        <v>1695</v>
      </c>
      <c r="N459" t="s">
        <v>1712</v>
      </c>
    </row>
    <row r="460" spans="1:14" x14ac:dyDescent="0.2">
      <c r="A460" t="s">
        <v>472</v>
      </c>
      <c r="B460" t="s">
        <v>651</v>
      </c>
      <c r="C460" t="s">
        <v>738</v>
      </c>
      <c r="D460" t="s">
        <v>890</v>
      </c>
      <c r="E460" t="s">
        <v>1396</v>
      </c>
      <c r="F460" t="s">
        <v>1594</v>
      </c>
      <c r="G460" t="s">
        <v>1621</v>
      </c>
      <c r="H460" t="s">
        <v>1626</v>
      </c>
      <c r="I460" t="s">
        <v>1643</v>
      </c>
      <c r="J460" t="s">
        <v>1646</v>
      </c>
      <c r="K460" t="s">
        <v>1666</v>
      </c>
      <c r="M460" t="s">
        <v>1695</v>
      </c>
      <c r="N460" t="s">
        <v>1712</v>
      </c>
    </row>
    <row r="461" spans="1:14" x14ac:dyDescent="0.2">
      <c r="A461" t="s">
        <v>473</v>
      </c>
      <c r="B461" t="s">
        <v>652</v>
      </c>
      <c r="C461" t="s">
        <v>739</v>
      </c>
      <c r="D461" t="s">
        <v>891</v>
      </c>
      <c r="E461" t="s">
        <v>1397</v>
      </c>
      <c r="F461" t="s">
        <v>1565</v>
      </c>
      <c r="G461" t="s">
        <v>1607</v>
      </c>
      <c r="H461" t="s">
        <v>1626</v>
      </c>
      <c r="I461" t="s">
        <v>1632</v>
      </c>
      <c r="J461" t="s">
        <v>1645</v>
      </c>
      <c r="K461" t="s">
        <v>1662</v>
      </c>
      <c r="M461" t="s">
        <v>1686</v>
      </c>
      <c r="N461" t="s">
        <v>1700</v>
      </c>
    </row>
    <row r="462" spans="1:14" x14ac:dyDescent="0.2">
      <c r="A462" t="s">
        <v>474</v>
      </c>
      <c r="B462" t="s">
        <v>652</v>
      </c>
      <c r="C462" t="s">
        <v>739</v>
      </c>
      <c r="D462" t="s">
        <v>891</v>
      </c>
      <c r="E462" t="s">
        <v>1398</v>
      </c>
      <c r="F462" t="s">
        <v>1566</v>
      </c>
      <c r="G462" t="s">
        <v>1602</v>
      </c>
      <c r="H462" t="s">
        <v>1627</v>
      </c>
      <c r="I462" t="s">
        <v>1632</v>
      </c>
      <c r="J462" t="s">
        <v>1645</v>
      </c>
      <c r="K462" t="s">
        <v>1663</v>
      </c>
      <c r="M462" t="s">
        <v>1686</v>
      </c>
      <c r="N462" t="s">
        <v>1700</v>
      </c>
    </row>
    <row r="463" spans="1:14" x14ac:dyDescent="0.2">
      <c r="A463" t="s">
        <v>475</v>
      </c>
      <c r="B463" t="s">
        <v>652</v>
      </c>
      <c r="C463" t="s">
        <v>739</v>
      </c>
      <c r="D463" t="s">
        <v>891</v>
      </c>
      <c r="E463" t="s">
        <v>1399</v>
      </c>
      <c r="F463" t="s">
        <v>1567</v>
      </c>
      <c r="G463" t="s">
        <v>1608</v>
      </c>
      <c r="H463" t="s">
        <v>1626</v>
      </c>
      <c r="I463" t="s">
        <v>1632</v>
      </c>
      <c r="J463" t="s">
        <v>1645</v>
      </c>
      <c r="K463" t="s">
        <v>1664</v>
      </c>
      <c r="M463" t="s">
        <v>1686</v>
      </c>
      <c r="N463" t="s">
        <v>1700</v>
      </c>
    </row>
    <row r="464" spans="1:14" x14ac:dyDescent="0.2">
      <c r="A464" t="s">
        <v>476</v>
      </c>
      <c r="B464" t="s">
        <v>652</v>
      </c>
      <c r="C464" t="s">
        <v>739</v>
      </c>
      <c r="D464" t="s">
        <v>892</v>
      </c>
      <c r="E464" t="s">
        <v>1400</v>
      </c>
      <c r="F464" t="s">
        <v>1565</v>
      </c>
      <c r="G464" t="s">
        <v>1607</v>
      </c>
      <c r="H464" t="s">
        <v>1626</v>
      </c>
      <c r="I464" t="s">
        <v>1632</v>
      </c>
      <c r="J464" t="s">
        <v>1645</v>
      </c>
      <c r="K464" t="s">
        <v>1662</v>
      </c>
      <c r="M464" t="s">
        <v>1686</v>
      </c>
      <c r="N464" t="s">
        <v>1700</v>
      </c>
    </row>
    <row r="465" spans="1:14" x14ac:dyDescent="0.2">
      <c r="A465" t="s">
        <v>477</v>
      </c>
      <c r="B465" t="s">
        <v>652</v>
      </c>
      <c r="C465" t="s">
        <v>739</v>
      </c>
      <c r="D465" t="s">
        <v>892</v>
      </c>
      <c r="E465" t="s">
        <v>1401</v>
      </c>
      <c r="F465" t="s">
        <v>1566</v>
      </c>
      <c r="G465" t="s">
        <v>1602</v>
      </c>
      <c r="H465" t="s">
        <v>1627</v>
      </c>
      <c r="I465" t="s">
        <v>1632</v>
      </c>
      <c r="J465" t="s">
        <v>1645</v>
      </c>
      <c r="K465" t="s">
        <v>1663</v>
      </c>
      <c r="M465" t="s">
        <v>1632</v>
      </c>
      <c r="N465" t="s">
        <v>1700</v>
      </c>
    </row>
    <row r="466" spans="1:14" x14ac:dyDescent="0.2">
      <c r="A466" t="s">
        <v>478</v>
      </c>
      <c r="B466" t="s">
        <v>652</v>
      </c>
      <c r="C466" t="s">
        <v>739</v>
      </c>
      <c r="D466" t="s">
        <v>892</v>
      </c>
      <c r="E466" t="s">
        <v>1402</v>
      </c>
      <c r="F466" t="s">
        <v>1567</v>
      </c>
      <c r="G466" t="s">
        <v>1608</v>
      </c>
      <c r="H466" t="s">
        <v>1626</v>
      </c>
      <c r="I466" t="s">
        <v>1632</v>
      </c>
      <c r="J466" t="s">
        <v>1645</v>
      </c>
      <c r="K466" t="s">
        <v>1664</v>
      </c>
      <c r="M466" t="s">
        <v>1686</v>
      </c>
      <c r="N466" t="s">
        <v>1700</v>
      </c>
    </row>
    <row r="467" spans="1:14" x14ac:dyDescent="0.2">
      <c r="A467" t="s">
        <v>479</v>
      </c>
      <c r="B467" t="s">
        <v>652</v>
      </c>
      <c r="C467" t="s">
        <v>739</v>
      </c>
      <c r="D467" t="s">
        <v>893</v>
      </c>
      <c r="E467" t="s">
        <v>1403</v>
      </c>
      <c r="F467" t="s">
        <v>1562</v>
      </c>
      <c r="G467" t="s">
        <v>1606</v>
      </c>
      <c r="H467" t="s">
        <v>1627</v>
      </c>
      <c r="I467" t="s">
        <v>1631</v>
      </c>
      <c r="J467" t="s">
        <v>1645</v>
      </c>
      <c r="K467" t="s">
        <v>1659</v>
      </c>
      <c r="M467" t="s">
        <v>1685</v>
      </c>
      <c r="N467" t="s">
        <v>1700</v>
      </c>
    </row>
    <row r="468" spans="1:14" x14ac:dyDescent="0.2">
      <c r="A468" t="s">
        <v>480</v>
      </c>
      <c r="B468" t="s">
        <v>652</v>
      </c>
      <c r="C468" t="s">
        <v>739</v>
      </c>
      <c r="D468" t="s">
        <v>893</v>
      </c>
      <c r="E468" t="s">
        <v>1404</v>
      </c>
      <c r="F468" t="s">
        <v>1563</v>
      </c>
      <c r="G468" t="s">
        <v>1607</v>
      </c>
      <c r="H468" t="s">
        <v>1626</v>
      </c>
      <c r="I468" t="s">
        <v>1631</v>
      </c>
      <c r="J468" t="s">
        <v>1645</v>
      </c>
      <c r="K468" t="s">
        <v>1660</v>
      </c>
      <c r="M468" t="s">
        <v>1685</v>
      </c>
      <c r="N468" t="s">
        <v>1700</v>
      </c>
    </row>
    <row r="469" spans="1:14" x14ac:dyDescent="0.2">
      <c r="A469" t="s">
        <v>481</v>
      </c>
      <c r="B469" t="s">
        <v>652</v>
      </c>
      <c r="C469" t="s">
        <v>739</v>
      </c>
      <c r="D469" t="s">
        <v>893</v>
      </c>
      <c r="E469" t="s">
        <v>1405</v>
      </c>
      <c r="F469" t="s">
        <v>1564</v>
      </c>
      <c r="G469" t="s">
        <v>1607</v>
      </c>
      <c r="H469" t="s">
        <v>1626</v>
      </c>
      <c r="I469" t="s">
        <v>1631</v>
      </c>
      <c r="J469" t="s">
        <v>1645</v>
      </c>
      <c r="K469" t="s">
        <v>1661</v>
      </c>
      <c r="M469" t="s">
        <v>1685</v>
      </c>
      <c r="N469" t="s">
        <v>1700</v>
      </c>
    </row>
    <row r="470" spans="1:14" x14ac:dyDescent="0.2">
      <c r="A470" t="s">
        <v>482</v>
      </c>
      <c r="B470" t="s">
        <v>652</v>
      </c>
      <c r="C470" t="s">
        <v>739</v>
      </c>
      <c r="D470" t="s">
        <v>894</v>
      </c>
      <c r="E470" t="s">
        <v>1406</v>
      </c>
      <c r="F470" t="s">
        <v>1565</v>
      </c>
      <c r="G470" t="s">
        <v>1607</v>
      </c>
      <c r="H470" t="s">
        <v>1626</v>
      </c>
      <c r="I470" t="s">
        <v>1632</v>
      </c>
      <c r="J470" t="s">
        <v>1645</v>
      </c>
      <c r="K470" t="s">
        <v>1662</v>
      </c>
      <c r="M470" t="s">
        <v>1686</v>
      </c>
      <c r="N470" t="s">
        <v>1700</v>
      </c>
    </row>
    <row r="471" spans="1:14" x14ac:dyDescent="0.2">
      <c r="A471" t="s">
        <v>483</v>
      </c>
      <c r="B471" t="s">
        <v>652</v>
      </c>
      <c r="C471" t="s">
        <v>739</v>
      </c>
      <c r="D471" t="s">
        <v>894</v>
      </c>
      <c r="E471" t="s">
        <v>1407</v>
      </c>
      <c r="F471" t="s">
        <v>1566</v>
      </c>
      <c r="G471" t="s">
        <v>1602</v>
      </c>
      <c r="H471" t="s">
        <v>1627</v>
      </c>
      <c r="I471" t="s">
        <v>1632</v>
      </c>
      <c r="J471" t="s">
        <v>1645</v>
      </c>
      <c r="K471" t="s">
        <v>1663</v>
      </c>
      <c r="M471" t="s">
        <v>1632</v>
      </c>
      <c r="N471" t="s">
        <v>1700</v>
      </c>
    </row>
    <row r="472" spans="1:14" x14ac:dyDescent="0.2">
      <c r="A472" t="s">
        <v>484</v>
      </c>
      <c r="B472" t="s">
        <v>652</v>
      </c>
      <c r="C472" t="s">
        <v>739</v>
      </c>
      <c r="D472" t="s">
        <v>894</v>
      </c>
      <c r="E472" t="s">
        <v>1408</v>
      </c>
      <c r="F472" t="s">
        <v>1567</v>
      </c>
      <c r="G472" t="s">
        <v>1608</v>
      </c>
      <c r="H472" t="s">
        <v>1626</v>
      </c>
      <c r="I472" t="s">
        <v>1632</v>
      </c>
      <c r="J472" t="s">
        <v>1645</v>
      </c>
      <c r="K472" t="s">
        <v>1664</v>
      </c>
      <c r="M472" t="s">
        <v>1686</v>
      </c>
      <c r="N472" t="s">
        <v>1700</v>
      </c>
    </row>
    <row r="473" spans="1:14" x14ac:dyDescent="0.2">
      <c r="A473" t="s">
        <v>485</v>
      </c>
      <c r="B473" t="s">
        <v>652</v>
      </c>
      <c r="C473" t="s">
        <v>739</v>
      </c>
      <c r="D473" t="s">
        <v>895</v>
      </c>
      <c r="E473" t="s">
        <v>1409</v>
      </c>
      <c r="F473" t="s">
        <v>1562</v>
      </c>
      <c r="G473" t="s">
        <v>1606</v>
      </c>
      <c r="H473" t="s">
        <v>1627</v>
      </c>
      <c r="I473" t="s">
        <v>1631</v>
      </c>
      <c r="J473" t="s">
        <v>1645</v>
      </c>
      <c r="K473" t="s">
        <v>1659</v>
      </c>
      <c r="M473" t="s">
        <v>1685</v>
      </c>
      <c r="N473" t="s">
        <v>1700</v>
      </c>
    </row>
    <row r="474" spans="1:14" x14ac:dyDescent="0.2">
      <c r="A474" t="s">
        <v>486</v>
      </c>
      <c r="B474" t="s">
        <v>652</v>
      </c>
      <c r="C474" t="s">
        <v>739</v>
      </c>
      <c r="D474" t="s">
        <v>895</v>
      </c>
      <c r="E474" t="s">
        <v>1410</v>
      </c>
      <c r="F474" t="s">
        <v>1563</v>
      </c>
      <c r="G474" t="s">
        <v>1607</v>
      </c>
      <c r="H474" t="s">
        <v>1626</v>
      </c>
      <c r="I474" t="s">
        <v>1631</v>
      </c>
      <c r="J474" t="s">
        <v>1645</v>
      </c>
      <c r="K474" t="s">
        <v>1660</v>
      </c>
      <c r="M474" t="s">
        <v>1685</v>
      </c>
      <c r="N474" t="s">
        <v>1700</v>
      </c>
    </row>
    <row r="475" spans="1:14" x14ac:dyDescent="0.2">
      <c r="A475" t="s">
        <v>487</v>
      </c>
      <c r="B475" t="s">
        <v>652</v>
      </c>
      <c r="C475" t="s">
        <v>739</v>
      </c>
      <c r="D475" t="s">
        <v>895</v>
      </c>
      <c r="E475" t="s">
        <v>1411</v>
      </c>
      <c r="F475" t="s">
        <v>1564</v>
      </c>
      <c r="G475" t="s">
        <v>1607</v>
      </c>
      <c r="H475" t="s">
        <v>1626</v>
      </c>
      <c r="I475" t="s">
        <v>1631</v>
      </c>
      <c r="J475" t="s">
        <v>1645</v>
      </c>
      <c r="K475" t="s">
        <v>1661</v>
      </c>
      <c r="M475" t="s">
        <v>1685</v>
      </c>
      <c r="N475" t="s">
        <v>1700</v>
      </c>
    </row>
    <row r="476" spans="1:14" x14ac:dyDescent="0.2">
      <c r="A476" t="s">
        <v>488</v>
      </c>
      <c r="B476" t="s">
        <v>652</v>
      </c>
      <c r="C476" t="s">
        <v>739</v>
      </c>
      <c r="D476" t="s">
        <v>896</v>
      </c>
      <c r="E476" t="s">
        <v>1412</v>
      </c>
      <c r="F476" t="s">
        <v>1559</v>
      </c>
      <c r="G476" t="s">
        <v>1602</v>
      </c>
      <c r="H476" t="s">
        <v>1626</v>
      </c>
      <c r="I476" t="s">
        <v>1629</v>
      </c>
      <c r="J476" t="s">
        <v>1646</v>
      </c>
      <c r="K476" t="s">
        <v>1655</v>
      </c>
      <c r="M476" t="s">
        <v>1683</v>
      </c>
      <c r="N476" t="s">
        <v>1698</v>
      </c>
    </row>
    <row r="477" spans="1:14" x14ac:dyDescent="0.2">
      <c r="A477" t="s">
        <v>489</v>
      </c>
      <c r="B477" t="s">
        <v>652</v>
      </c>
      <c r="C477" t="s">
        <v>739</v>
      </c>
      <c r="D477" t="s">
        <v>896</v>
      </c>
      <c r="E477" t="s">
        <v>1413</v>
      </c>
      <c r="F477" t="s">
        <v>1560</v>
      </c>
      <c r="G477" t="s">
        <v>1604</v>
      </c>
      <c r="H477" t="s">
        <v>1626</v>
      </c>
      <c r="I477" t="s">
        <v>1629</v>
      </c>
      <c r="J477" t="s">
        <v>1646</v>
      </c>
      <c r="K477" t="s">
        <v>1657</v>
      </c>
      <c r="M477" t="s">
        <v>1683</v>
      </c>
      <c r="N477" t="s">
        <v>1698</v>
      </c>
    </row>
    <row r="478" spans="1:14" x14ac:dyDescent="0.2">
      <c r="A478" t="s">
        <v>490</v>
      </c>
      <c r="B478" t="s">
        <v>652</v>
      </c>
      <c r="C478" t="s">
        <v>739</v>
      </c>
      <c r="D478" t="s">
        <v>896</v>
      </c>
      <c r="E478" t="s">
        <v>1414</v>
      </c>
      <c r="F478" t="s">
        <v>1561</v>
      </c>
      <c r="G478" t="s">
        <v>1605</v>
      </c>
      <c r="H478" t="s">
        <v>1626</v>
      </c>
      <c r="I478" t="s">
        <v>1630</v>
      </c>
      <c r="J478" t="s">
        <v>1646</v>
      </c>
      <c r="K478" t="s">
        <v>1658</v>
      </c>
      <c r="M478" t="s">
        <v>1684</v>
      </c>
      <c r="N478" t="s">
        <v>1698</v>
      </c>
    </row>
    <row r="479" spans="1:14" x14ac:dyDescent="0.2">
      <c r="A479" t="s">
        <v>491</v>
      </c>
      <c r="B479" t="s">
        <v>653</v>
      </c>
      <c r="C479" t="s">
        <v>739</v>
      </c>
      <c r="D479" t="s">
        <v>897</v>
      </c>
      <c r="E479" t="s">
        <v>1415</v>
      </c>
      <c r="F479" t="s">
        <v>1565</v>
      </c>
      <c r="G479" t="s">
        <v>1607</v>
      </c>
      <c r="H479" t="s">
        <v>1626</v>
      </c>
      <c r="I479" t="s">
        <v>1632</v>
      </c>
      <c r="J479" t="s">
        <v>1652</v>
      </c>
      <c r="K479" t="s">
        <v>1662</v>
      </c>
      <c r="M479" t="s">
        <v>1686</v>
      </c>
      <c r="N479" t="s">
        <v>1700</v>
      </c>
    </row>
    <row r="480" spans="1:14" x14ac:dyDescent="0.2">
      <c r="A480" t="s">
        <v>492</v>
      </c>
      <c r="B480" t="s">
        <v>653</v>
      </c>
      <c r="C480" t="s">
        <v>739</v>
      </c>
      <c r="D480" t="s">
        <v>897</v>
      </c>
      <c r="E480" t="s">
        <v>1416</v>
      </c>
      <c r="F480" t="s">
        <v>1566</v>
      </c>
      <c r="G480" t="s">
        <v>1602</v>
      </c>
      <c r="H480" t="s">
        <v>1627</v>
      </c>
      <c r="I480" t="s">
        <v>1632</v>
      </c>
      <c r="J480" t="s">
        <v>1652</v>
      </c>
      <c r="K480" t="s">
        <v>1663</v>
      </c>
      <c r="M480" t="s">
        <v>1632</v>
      </c>
      <c r="N480" t="s">
        <v>1700</v>
      </c>
    </row>
    <row r="481" spans="1:14" x14ac:dyDescent="0.2">
      <c r="A481" t="s">
        <v>493</v>
      </c>
      <c r="B481" t="s">
        <v>653</v>
      </c>
      <c r="C481" t="s">
        <v>739</v>
      </c>
      <c r="D481" t="s">
        <v>897</v>
      </c>
      <c r="E481" t="s">
        <v>1417</v>
      </c>
      <c r="F481" t="s">
        <v>1567</v>
      </c>
      <c r="G481" t="s">
        <v>1608</v>
      </c>
      <c r="H481" t="s">
        <v>1626</v>
      </c>
      <c r="I481" t="s">
        <v>1632</v>
      </c>
      <c r="J481" t="s">
        <v>1652</v>
      </c>
      <c r="K481" t="s">
        <v>1664</v>
      </c>
      <c r="M481" t="s">
        <v>1686</v>
      </c>
      <c r="N481" t="s">
        <v>1700</v>
      </c>
    </row>
    <row r="482" spans="1:14" x14ac:dyDescent="0.2">
      <c r="A482" t="s">
        <v>494</v>
      </c>
      <c r="B482" t="s">
        <v>653</v>
      </c>
      <c r="C482" t="s">
        <v>739</v>
      </c>
      <c r="D482" t="s">
        <v>898</v>
      </c>
      <c r="E482" t="s">
        <v>1418</v>
      </c>
      <c r="F482" t="s">
        <v>1565</v>
      </c>
      <c r="G482" t="s">
        <v>1607</v>
      </c>
      <c r="H482" t="s">
        <v>1626</v>
      </c>
      <c r="I482" t="s">
        <v>1632</v>
      </c>
      <c r="J482" t="s">
        <v>1652</v>
      </c>
      <c r="K482" t="s">
        <v>1662</v>
      </c>
      <c r="M482" t="s">
        <v>1686</v>
      </c>
      <c r="N482" t="s">
        <v>1700</v>
      </c>
    </row>
    <row r="483" spans="1:14" x14ac:dyDescent="0.2">
      <c r="A483" t="s">
        <v>495</v>
      </c>
      <c r="B483" t="s">
        <v>653</v>
      </c>
      <c r="C483" t="s">
        <v>739</v>
      </c>
      <c r="D483" t="s">
        <v>898</v>
      </c>
      <c r="E483" t="s">
        <v>1419</v>
      </c>
      <c r="F483" t="s">
        <v>1566</v>
      </c>
      <c r="G483" t="s">
        <v>1602</v>
      </c>
      <c r="H483" t="s">
        <v>1627</v>
      </c>
      <c r="I483" t="s">
        <v>1632</v>
      </c>
      <c r="J483" t="s">
        <v>1652</v>
      </c>
      <c r="K483" t="s">
        <v>1663</v>
      </c>
      <c r="M483" t="s">
        <v>1632</v>
      </c>
      <c r="N483" t="s">
        <v>1700</v>
      </c>
    </row>
    <row r="484" spans="1:14" x14ac:dyDescent="0.2">
      <c r="A484" t="s">
        <v>496</v>
      </c>
      <c r="B484" t="s">
        <v>653</v>
      </c>
      <c r="C484" t="s">
        <v>739</v>
      </c>
      <c r="D484" t="s">
        <v>898</v>
      </c>
      <c r="E484" t="s">
        <v>1420</v>
      </c>
      <c r="F484" t="s">
        <v>1567</v>
      </c>
      <c r="G484" t="s">
        <v>1608</v>
      </c>
      <c r="H484" t="s">
        <v>1626</v>
      </c>
      <c r="I484" t="s">
        <v>1632</v>
      </c>
      <c r="J484" t="s">
        <v>1652</v>
      </c>
      <c r="K484" t="s">
        <v>1664</v>
      </c>
      <c r="M484" t="s">
        <v>1686</v>
      </c>
      <c r="N484" t="s">
        <v>1700</v>
      </c>
    </row>
    <row r="485" spans="1:14" x14ac:dyDescent="0.2">
      <c r="A485" t="s">
        <v>497</v>
      </c>
      <c r="B485" t="s">
        <v>653</v>
      </c>
      <c r="C485" t="s">
        <v>739</v>
      </c>
      <c r="D485" t="s">
        <v>899</v>
      </c>
      <c r="E485" t="s">
        <v>1421</v>
      </c>
      <c r="F485" t="s">
        <v>1562</v>
      </c>
      <c r="G485" t="s">
        <v>1606</v>
      </c>
      <c r="H485" t="s">
        <v>1627</v>
      </c>
      <c r="I485" t="s">
        <v>1631</v>
      </c>
      <c r="J485" t="s">
        <v>1652</v>
      </c>
      <c r="K485" t="s">
        <v>1659</v>
      </c>
      <c r="M485" t="s">
        <v>1685</v>
      </c>
      <c r="N485" t="s">
        <v>1700</v>
      </c>
    </row>
    <row r="486" spans="1:14" x14ac:dyDescent="0.2">
      <c r="A486" t="s">
        <v>498</v>
      </c>
      <c r="B486" t="s">
        <v>653</v>
      </c>
      <c r="C486" t="s">
        <v>739</v>
      </c>
      <c r="D486" t="s">
        <v>899</v>
      </c>
      <c r="E486" t="s">
        <v>1422</v>
      </c>
      <c r="F486" t="s">
        <v>1563</v>
      </c>
      <c r="G486" t="s">
        <v>1607</v>
      </c>
      <c r="H486" t="s">
        <v>1626</v>
      </c>
      <c r="I486" t="s">
        <v>1631</v>
      </c>
      <c r="J486" t="s">
        <v>1652</v>
      </c>
      <c r="K486" t="s">
        <v>1660</v>
      </c>
      <c r="M486" t="s">
        <v>1685</v>
      </c>
      <c r="N486" t="s">
        <v>1700</v>
      </c>
    </row>
    <row r="487" spans="1:14" x14ac:dyDescent="0.2">
      <c r="A487" t="s">
        <v>499</v>
      </c>
      <c r="B487" t="s">
        <v>653</v>
      </c>
      <c r="C487" t="s">
        <v>739</v>
      </c>
      <c r="D487" t="s">
        <v>899</v>
      </c>
      <c r="E487" t="s">
        <v>1423</v>
      </c>
      <c r="F487" t="s">
        <v>1564</v>
      </c>
      <c r="G487" t="s">
        <v>1607</v>
      </c>
      <c r="H487" t="s">
        <v>1626</v>
      </c>
      <c r="I487" t="s">
        <v>1631</v>
      </c>
      <c r="J487" t="s">
        <v>1652</v>
      </c>
      <c r="K487" t="s">
        <v>1661</v>
      </c>
      <c r="M487" t="s">
        <v>1685</v>
      </c>
      <c r="N487" t="s">
        <v>1700</v>
      </c>
    </row>
    <row r="488" spans="1:14" x14ac:dyDescent="0.2">
      <c r="A488" t="s">
        <v>500</v>
      </c>
      <c r="B488" t="s">
        <v>653</v>
      </c>
      <c r="C488" t="s">
        <v>739</v>
      </c>
      <c r="D488" t="s">
        <v>900</v>
      </c>
      <c r="E488" t="s">
        <v>1424</v>
      </c>
      <c r="F488" t="s">
        <v>1565</v>
      </c>
      <c r="G488" t="s">
        <v>1607</v>
      </c>
      <c r="H488" t="s">
        <v>1626</v>
      </c>
      <c r="I488" t="s">
        <v>1632</v>
      </c>
      <c r="J488" t="s">
        <v>1652</v>
      </c>
      <c r="K488" t="s">
        <v>1662</v>
      </c>
      <c r="M488" t="s">
        <v>1686</v>
      </c>
      <c r="N488" t="s">
        <v>1700</v>
      </c>
    </row>
    <row r="489" spans="1:14" x14ac:dyDescent="0.2">
      <c r="A489" t="s">
        <v>501</v>
      </c>
      <c r="B489" t="s">
        <v>653</v>
      </c>
      <c r="C489" t="s">
        <v>739</v>
      </c>
      <c r="D489" t="s">
        <v>900</v>
      </c>
      <c r="E489" t="s">
        <v>1425</v>
      </c>
      <c r="F489" t="s">
        <v>1566</v>
      </c>
      <c r="G489" t="s">
        <v>1602</v>
      </c>
      <c r="H489" t="s">
        <v>1627</v>
      </c>
      <c r="I489" t="s">
        <v>1632</v>
      </c>
      <c r="J489" t="s">
        <v>1652</v>
      </c>
      <c r="K489" t="s">
        <v>1663</v>
      </c>
      <c r="M489" t="s">
        <v>1686</v>
      </c>
      <c r="N489" t="s">
        <v>1700</v>
      </c>
    </row>
    <row r="490" spans="1:14" x14ac:dyDescent="0.2">
      <c r="A490" t="s">
        <v>502</v>
      </c>
      <c r="B490" t="s">
        <v>653</v>
      </c>
      <c r="C490" t="s">
        <v>739</v>
      </c>
      <c r="D490" t="s">
        <v>900</v>
      </c>
      <c r="E490" t="s">
        <v>1426</v>
      </c>
      <c r="F490" t="s">
        <v>1567</v>
      </c>
      <c r="G490" t="s">
        <v>1608</v>
      </c>
      <c r="H490" t="s">
        <v>1626</v>
      </c>
      <c r="I490" t="s">
        <v>1632</v>
      </c>
      <c r="J490" t="s">
        <v>1652</v>
      </c>
      <c r="K490" t="s">
        <v>1664</v>
      </c>
      <c r="M490" t="s">
        <v>1686</v>
      </c>
      <c r="N490" t="s">
        <v>1700</v>
      </c>
    </row>
    <row r="491" spans="1:14" x14ac:dyDescent="0.2">
      <c r="A491" t="s">
        <v>503</v>
      </c>
      <c r="B491" t="s">
        <v>653</v>
      </c>
      <c r="C491" t="s">
        <v>739</v>
      </c>
      <c r="D491" t="s">
        <v>901</v>
      </c>
      <c r="E491" t="s">
        <v>1427</v>
      </c>
      <c r="F491" t="s">
        <v>1562</v>
      </c>
      <c r="G491" t="s">
        <v>1606</v>
      </c>
      <c r="H491" t="s">
        <v>1627</v>
      </c>
      <c r="I491" t="s">
        <v>1631</v>
      </c>
      <c r="J491" t="s">
        <v>1652</v>
      </c>
      <c r="K491" t="s">
        <v>1659</v>
      </c>
      <c r="M491" t="s">
        <v>1685</v>
      </c>
      <c r="N491" t="s">
        <v>1700</v>
      </c>
    </row>
    <row r="492" spans="1:14" x14ac:dyDescent="0.2">
      <c r="A492" t="s">
        <v>504</v>
      </c>
      <c r="B492" t="s">
        <v>653</v>
      </c>
      <c r="C492" t="s">
        <v>739</v>
      </c>
      <c r="D492" t="s">
        <v>901</v>
      </c>
      <c r="E492" t="s">
        <v>1428</v>
      </c>
      <c r="F492" t="s">
        <v>1563</v>
      </c>
      <c r="G492" t="s">
        <v>1607</v>
      </c>
      <c r="H492" t="s">
        <v>1626</v>
      </c>
      <c r="I492" t="s">
        <v>1631</v>
      </c>
      <c r="J492" t="s">
        <v>1652</v>
      </c>
      <c r="K492" t="s">
        <v>1660</v>
      </c>
      <c r="M492" t="s">
        <v>1685</v>
      </c>
      <c r="N492" t="s">
        <v>1700</v>
      </c>
    </row>
    <row r="493" spans="1:14" x14ac:dyDescent="0.2">
      <c r="A493" t="s">
        <v>505</v>
      </c>
      <c r="B493" t="s">
        <v>653</v>
      </c>
      <c r="C493" t="s">
        <v>739</v>
      </c>
      <c r="D493" t="s">
        <v>901</v>
      </c>
      <c r="E493" t="s">
        <v>1429</v>
      </c>
      <c r="F493" t="s">
        <v>1564</v>
      </c>
      <c r="G493" t="s">
        <v>1607</v>
      </c>
      <c r="H493" t="s">
        <v>1626</v>
      </c>
      <c r="I493" t="s">
        <v>1631</v>
      </c>
      <c r="J493" t="s">
        <v>1652</v>
      </c>
      <c r="K493" t="s">
        <v>1661</v>
      </c>
      <c r="M493" t="s">
        <v>1685</v>
      </c>
      <c r="N493" t="s">
        <v>1700</v>
      </c>
    </row>
    <row r="494" spans="1:14" x14ac:dyDescent="0.2">
      <c r="A494" t="s">
        <v>506</v>
      </c>
      <c r="B494" t="s">
        <v>653</v>
      </c>
      <c r="C494" t="s">
        <v>739</v>
      </c>
      <c r="D494" t="s">
        <v>902</v>
      </c>
      <c r="E494" t="s">
        <v>1430</v>
      </c>
      <c r="F494" t="s">
        <v>1559</v>
      </c>
      <c r="G494" t="s">
        <v>1602</v>
      </c>
      <c r="H494" t="s">
        <v>1626</v>
      </c>
      <c r="I494" t="s">
        <v>1629</v>
      </c>
      <c r="J494" t="s">
        <v>1652</v>
      </c>
      <c r="K494" t="s">
        <v>1655</v>
      </c>
      <c r="M494" t="s">
        <v>1683</v>
      </c>
      <c r="N494" t="s">
        <v>1698</v>
      </c>
    </row>
    <row r="495" spans="1:14" x14ac:dyDescent="0.2">
      <c r="A495" t="s">
        <v>507</v>
      </c>
      <c r="B495" t="s">
        <v>653</v>
      </c>
      <c r="C495" t="s">
        <v>739</v>
      </c>
      <c r="D495" t="s">
        <v>902</v>
      </c>
      <c r="E495" t="s">
        <v>1431</v>
      </c>
      <c r="F495" t="s">
        <v>1560</v>
      </c>
      <c r="G495" t="s">
        <v>1604</v>
      </c>
      <c r="H495" t="s">
        <v>1626</v>
      </c>
      <c r="I495" t="s">
        <v>1629</v>
      </c>
      <c r="J495" t="s">
        <v>1652</v>
      </c>
      <c r="K495" t="s">
        <v>1657</v>
      </c>
      <c r="M495" t="s">
        <v>1683</v>
      </c>
      <c r="N495" t="s">
        <v>1698</v>
      </c>
    </row>
    <row r="496" spans="1:14" x14ac:dyDescent="0.2">
      <c r="A496" t="s">
        <v>508</v>
      </c>
      <c r="B496" t="s">
        <v>653</v>
      </c>
      <c r="C496" t="s">
        <v>739</v>
      </c>
      <c r="D496" t="s">
        <v>902</v>
      </c>
      <c r="E496" t="s">
        <v>1432</v>
      </c>
      <c r="F496" t="s">
        <v>1561</v>
      </c>
      <c r="G496" t="s">
        <v>1605</v>
      </c>
      <c r="H496" t="s">
        <v>1626</v>
      </c>
      <c r="I496" t="s">
        <v>1630</v>
      </c>
      <c r="J496" t="s">
        <v>1652</v>
      </c>
      <c r="K496" t="s">
        <v>1658</v>
      </c>
      <c r="M496" t="s">
        <v>1684</v>
      </c>
      <c r="N496" t="s">
        <v>1698</v>
      </c>
    </row>
    <row r="497" spans="1:14" x14ac:dyDescent="0.2">
      <c r="A497" t="s">
        <v>509</v>
      </c>
      <c r="B497" t="s">
        <v>654</v>
      </c>
      <c r="C497" t="s">
        <v>739</v>
      </c>
      <c r="D497" t="s">
        <v>903</v>
      </c>
      <c r="E497" t="s">
        <v>1433</v>
      </c>
      <c r="F497" t="s">
        <v>1565</v>
      </c>
      <c r="G497" t="s">
        <v>1607</v>
      </c>
      <c r="H497" t="s">
        <v>1626</v>
      </c>
      <c r="I497" t="s">
        <v>1632</v>
      </c>
      <c r="J497" t="s">
        <v>1645</v>
      </c>
      <c r="K497" t="s">
        <v>1662</v>
      </c>
      <c r="M497" t="s">
        <v>1686</v>
      </c>
      <c r="N497" t="s">
        <v>1700</v>
      </c>
    </row>
    <row r="498" spans="1:14" x14ac:dyDescent="0.2">
      <c r="A498" t="s">
        <v>510</v>
      </c>
      <c r="B498" t="s">
        <v>654</v>
      </c>
      <c r="C498" t="s">
        <v>739</v>
      </c>
      <c r="D498" t="s">
        <v>903</v>
      </c>
      <c r="E498" t="s">
        <v>1434</v>
      </c>
      <c r="F498" t="s">
        <v>1566</v>
      </c>
      <c r="G498" t="s">
        <v>1602</v>
      </c>
      <c r="H498" t="s">
        <v>1627</v>
      </c>
      <c r="I498" t="s">
        <v>1632</v>
      </c>
      <c r="J498" t="s">
        <v>1645</v>
      </c>
      <c r="K498" t="s">
        <v>1663</v>
      </c>
      <c r="M498" t="s">
        <v>1632</v>
      </c>
      <c r="N498" t="s">
        <v>1700</v>
      </c>
    </row>
    <row r="499" spans="1:14" x14ac:dyDescent="0.2">
      <c r="A499" t="s">
        <v>511</v>
      </c>
      <c r="B499" t="s">
        <v>654</v>
      </c>
      <c r="C499" t="s">
        <v>739</v>
      </c>
      <c r="D499" t="s">
        <v>903</v>
      </c>
      <c r="E499" t="s">
        <v>1435</v>
      </c>
      <c r="F499" t="s">
        <v>1567</v>
      </c>
      <c r="G499" t="s">
        <v>1608</v>
      </c>
      <c r="H499" t="s">
        <v>1626</v>
      </c>
      <c r="I499" t="s">
        <v>1632</v>
      </c>
      <c r="J499" t="s">
        <v>1645</v>
      </c>
      <c r="K499" t="s">
        <v>1664</v>
      </c>
      <c r="M499" t="s">
        <v>1686</v>
      </c>
      <c r="N499" t="s">
        <v>1700</v>
      </c>
    </row>
    <row r="500" spans="1:14" x14ac:dyDescent="0.2">
      <c r="A500" t="s">
        <v>512</v>
      </c>
      <c r="B500" t="s">
        <v>654</v>
      </c>
      <c r="C500" t="s">
        <v>739</v>
      </c>
      <c r="D500" t="s">
        <v>904</v>
      </c>
      <c r="E500" t="s">
        <v>1436</v>
      </c>
      <c r="F500" t="s">
        <v>1562</v>
      </c>
      <c r="G500" t="s">
        <v>1606</v>
      </c>
      <c r="H500" t="s">
        <v>1627</v>
      </c>
      <c r="I500" t="s">
        <v>1631</v>
      </c>
      <c r="J500" t="s">
        <v>1645</v>
      </c>
      <c r="K500" t="s">
        <v>1659</v>
      </c>
      <c r="M500" t="s">
        <v>1685</v>
      </c>
      <c r="N500" t="s">
        <v>1700</v>
      </c>
    </row>
    <row r="501" spans="1:14" x14ac:dyDescent="0.2">
      <c r="A501" t="s">
        <v>513</v>
      </c>
      <c r="B501" t="s">
        <v>654</v>
      </c>
      <c r="C501" t="s">
        <v>739</v>
      </c>
      <c r="D501" t="s">
        <v>904</v>
      </c>
      <c r="E501" t="s">
        <v>1437</v>
      </c>
      <c r="F501" t="s">
        <v>1563</v>
      </c>
      <c r="G501" t="s">
        <v>1607</v>
      </c>
      <c r="H501" t="s">
        <v>1626</v>
      </c>
      <c r="I501" t="s">
        <v>1631</v>
      </c>
      <c r="J501" t="s">
        <v>1645</v>
      </c>
      <c r="K501" t="s">
        <v>1660</v>
      </c>
      <c r="M501" t="s">
        <v>1685</v>
      </c>
      <c r="N501" t="s">
        <v>1700</v>
      </c>
    </row>
    <row r="502" spans="1:14" x14ac:dyDescent="0.2">
      <c r="A502" t="s">
        <v>514</v>
      </c>
      <c r="B502" t="s">
        <v>654</v>
      </c>
      <c r="C502" t="s">
        <v>739</v>
      </c>
      <c r="D502" t="s">
        <v>904</v>
      </c>
      <c r="E502" t="s">
        <v>1438</v>
      </c>
      <c r="F502" t="s">
        <v>1564</v>
      </c>
      <c r="G502" t="s">
        <v>1607</v>
      </c>
      <c r="H502" t="s">
        <v>1626</v>
      </c>
      <c r="I502" t="s">
        <v>1631</v>
      </c>
      <c r="J502" t="s">
        <v>1645</v>
      </c>
      <c r="K502" t="s">
        <v>1661</v>
      </c>
      <c r="M502" t="s">
        <v>1685</v>
      </c>
      <c r="N502" t="s">
        <v>1700</v>
      </c>
    </row>
    <row r="503" spans="1:14" x14ac:dyDescent="0.2">
      <c r="A503" t="s">
        <v>515</v>
      </c>
      <c r="B503" t="s">
        <v>654</v>
      </c>
      <c r="C503" t="s">
        <v>739</v>
      </c>
      <c r="D503" t="s">
        <v>905</v>
      </c>
      <c r="E503" t="s">
        <v>1439</v>
      </c>
      <c r="F503" t="s">
        <v>1562</v>
      </c>
      <c r="G503" t="s">
        <v>1606</v>
      </c>
      <c r="H503" t="s">
        <v>1627</v>
      </c>
      <c r="I503" t="s">
        <v>1631</v>
      </c>
      <c r="J503" t="s">
        <v>1645</v>
      </c>
      <c r="K503" t="s">
        <v>1659</v>
      </c>
      <c r="M503" t="s">
        <v>1685</v>
      </c>
      <c r="N503" t="s">
        <v>1700</v>
      </c>
    </row>
    <row r="504" spans="1:14" x14ac:dyDescent="0.2">
      <c r="A504" t="s">
        <v>516</v>
      </c>
      <c r="B504" t="s">
        <v>654</v>
      </c>
      <c r="C504" t="s">
        <v>739</v>
      </c>
      <c r="D504" t="s">
        <v>905</v>
      </c>
      <c r="E504" t="s">
        <v>1440</v>
      </c>
      <c r="F504" t="s">
        <v>1563</v>
      </c>
      <c r="G504" t="s">
        <v>1607</v>
      </c>
      <c r="H504" t="s">
        <v>1626</v>
      </c>
      <c r="I504" t="s">
        <v>1631</v>
      </c>
      <c r="J504" t="s">
        <v>1645</v>
      </c>
      <c r="K504" t="s">
        <v>1660</v>
      </c>
      <c r="M504" t="s">
        <v>1685</v>
      </c>
      <c r="N504" t="s">
        <v>1700</v>
      </c>
    </row>
    <row r="505" spans="1:14" x14ac:dyDescent="0.2">
      <c r="A505" t="s">
        <v>517</v>
      </c>
      <c r="B505" t="s">
        <v>654</v>
      </c>
      <c r="C505" t="s">
        <v>739</v>
      </c>
      <c r="D505" t="s">
        <v>905</v>
      </c>
      <c r="E505" t="s">
        <v>1441</v>
      </c>
      <c r="F505" t="s">
        <v>1564</v>
      </c>
      <c r="G505" t="s">
        <v>1607</v>
      </c>
      <c r="H505" t="s">
        <v>1626</v>
      </c>
      <c r="I505" t="s">
        <v>1631</v>
      </c>
      <c r="J505" t="s">
        <v>1645</v>
      </c>
      <c r="K505" t="s">
        <v>1661</v>
      </c>
      <c r="M505" t="s">
        <v>1685</v>
      </c>
      <c r="N505" t="s">
        <v>1700</v>
      </c>
    </row>
    <row r="506" spans="1:14" x14ac:dyDescent="0.2">
      <c r="A506" t="s">
        <v>518</v>
      </c>
      <c r="B506" t="s">
        <v>654</v>
      </c>
      <c r="C506" t="s">
        <v>739</v>
      </c>
      <c r="D506" t="s">
        <v>906</v>
      </c>
      <c r="E506" t="s">
        <v>1442</v>
      </c>
      <c r="F506" t="s">
        <v>1559</v>
      </c>
      <c r="G506" t="s">
        <v>1602</v>
      </c>
      <c r="H506" t="s">
        <v>1626</v>
      </c>
      <c r="I506" t="s">
        <v>1629</v>
      </c>
      <c r="J506" t="s">
        <v>1646</v>
      </c>
      <c r="K506" t="s">
        <v>1655</v>
      </c>
      <c r="M506" t="s">
        <v>1683</v>
      </c>
      <c r="N506" t="s">
        <v>1698</v>
      </c>
    </row>
    <row r="507" spans="1:14" x14ac:dyDescent="0.2">
      <c r="A507" t="s">
        <v>519</v>
      </c>
      <c r="B507" t="s">
        <v>654</v>
      </c>
      <c r="C507" t="s">
        <v>739</v>
      </c>
      <c r="D507" t="s">
        <v>906</v>
      </c>
      <c r="E507" t="s">
        <v>1443</v>
      </c>
      <c r="F507" t="s">
        <v>1560</v>
      </c>
      <c r="G507" t="s">
        <v>1604</v>
      </c>
      <c r="H507" t="s">
        <v>1626</v>
      </c>
      <c r="I507" t="s">
        <v>1629</v>
      </c>
      <c r="J507" t="s">
        <v>1646</v>
      </c>
      <c r="K507" t="s">
        <v>1657</v>
      </c>
      <c r="M507" t="s">
        <v>1683</v>
      </c>
      <c r="N507" t="s">
        <v>1698</v>
      </c>
    </row>
    <row r="508" spans="1:14" x14ac:dyDescent="0.2">
      <c r="A508" t="s">
        <v>520</v>
      </c>
      <c r="B508" t="s">
        <v>654</v>
      </c>
      <c r="C508" t="s">
        <v>739</v>
      </c>
      <c r="D508" t="s">
        <v>906</v>
      </c>
      <c r="E508" t="s">
        <v>1444</v>
      </c>
      <c r="F508" t="s">
        <v>1561</v>
      </c>
      <c r="G508" t="s">
        <v>1605</v>
      </c>
      <c r="H508" t="s">
        <v>1626</v>
      </c>
      <c r="I508" t="s">
        <v>1630</v>
      </c>
      <c r="J508" t="s">
        <v>1646</v>
      </c>
      <c r="K508" t="s">
        <v>1658</v>
      </c>
      <c r="M508" t="s">
        <v>1684</v>
      </c>
      <c r="N508" t="s">
        <v>1698</v>
      </c>
    </row>
    <row r="509" spans="1:14" x14ac:dyDescent="0.2">
      <c r="A509" t="s">
        <v>521</v>
      </c>
      <c r="B509" t="s">
        <v>654</v>
      </c>
      <c r="C509" t="s">
        <v>739</v>
      </c>
      <c r="D509" t="s">
        <v>907</v>
      </c>
      <c r="E509" t="s">
        <v>1445</v>
      </c>
      <c r="F509" t="s">
        <v>1562</v>
      </c>
      <c r="G509" t="s">
        <v>1606</v>
      </c>
      <c r="H509" t="s">
        <v>1627</v>
      </c>
      <c r="I509" t="s">
        <v>1631</v>
      </c>
      <c r="J509" t="s">
        <v>1645</v>
      </c>
      <c r="K509" t="s">
        <v>1659</v>
      </c>
      <c r="M509" t="s">
        <v>1685</v>
      </c>
      <c r="N509" t="s">
        <v>1700</v>
      </c>
    </row>
    <row r="510" spans="1:14" x14ac:dyDescent="0.2">
      <c r="A510" t="s">
        <v>522</v>
      </c>
      <c r="B510" t="s">
        <v>654</v>
      </c>
      <c r="C510" t="s">
        <v>739</v>
      </c>
      <c r="D510" t="s">
        <v>907</v>
      </c>
      <c r="E510" t="s">
        <v>1446</v>
      </c>
      <c r="F510" t="s">
        <v>1563</v>
      </c>
      <c r="G510" t="s">
        <v>1607</v>
      </c>
      <c r="H510" t="s">
        <v>1626</v>
      </c>
      <c r="I510" t="s">
        <v>1631</v>
      </c>
      <c r="J510" t="s">
        <v>1645</v>
      </c>
      <c r="K510" t="s">
        <v>1660</v>
      </c>
      <c r="M510" t="s">
        <v>1685</v>
      </c>
      <c r="N510" t="s">
        <v>1700</v>
      </c>
    </row>
    <row r="511" spans="1:14" x14ac:dyDescent="0.2">
      <c r="A511" t="s">
        <v>523</v>
      </c>
      <c r="B511" t="s">
        <v>654</v>
      </c>
      <c r="C511" t="s">
        <v>739</v>
      </c>
      <c r="D511" t="s">
        <v>907</v>
      </c>
      <c r="E511" t="s">
        <v>1447</v>
      </c>
      <c r="F511" t="s">
        <v>1564</v>
      </c>
      <c r="G511" t="s">
        <v>1607</v>
      </c>
      <c r="H511" t="s">
        <v>1626</v>
      </c>
      <c r="I511" t="s">
        <v>1631</v>
      </c>
      <c r="J511" t="s">
        <v>1645</v>
      </c>
      <c r="K511" t="s">
        <v>1661</v>
      </c>
      <c r="M511" t="s">
        <v>1685</v>
      </c>
      <c r="N511" t="s">
        <v>1700</v>
      </c>
    </row>
    <row r="512" spans="1:14" x14ac:dyDescent="0.2">
      <c r="A512" t="s">
        <v>524</v>
      </c>
      <c r="B512" t="s">
        <v>654</v>
      </c>
      <c r="C512" t="s">
        <v>739</v>
      </c>
      <c r="D512" t="s">
        <v>908</v>
      </c>
      <c r="E512" t="s">
        <v>1448</v>
      </c>
      <c r="F512" t="s">
        <v>1565</v>
      </c>
      <c r="G512" t="s">
        <v>1607</v>
      </c>
      <c r="H512" t="s">
        <v>1626</v>
      </c>
      <c r="I512" t="s">
        <v>1632</v>
      </c>
      <c r="J512" t="s">
        <v>1652</v>
      </c>
      <c r="K512" t="s">
        <v>1662</v>
      </c>
      <c r="M512" t="s">
        <v>1696</v>
      </c>
      <c r="N512" t="s">
        <v>1700</v>
      </c>
    </row>
    <row r="513" spans="1:14" x14ac:dyDescent="0.2">
      <c r="A513" t="s">
        <v>525</v>
      </c>
      <c r="B513" t="s">
        <v>654</v>
      </c>
      <c r="C513" t="s">
        <v>739</v>
      </c>
      <c r="D513" t="s">
        <v>908</v>
      </c>
      <c r="E513" t="s">
        <v>1449</v>
      </c>
      <c r="F513" t="s">
        <v>1566</v>
      </c>
      <c r="G513" t="s">
        <v>1602</v>
      </c>
      <c r="H513" t="s">
        <v>1627</v>
      </c>
      <c r="I513" t="s">
        <v>1632</v>
      </c>
      <c r="J513" t="s">
        <v>1652</v>
      </c>
      <c r="K513" t="s">
        <v>1663</v>
      </c>
      <c r="M513" t="s">
        <v>1696</v>
      </c>
      <c r="N513" t="s">
        <v>1700</v>
      </c>
    </row>
    <row r="514" spans="1:14" x14ac:dyDescent="0.2">
      <c r="A514" t="s">
        <v>526</v>
      </c>
      <c r="B514" t="s">
        <v>654</v>
      </c>
      <c r="C514" t="s">
        <v>739</v>
      </c>
      <c r="D514" t="s">
        <v>908</v>
      </c>
      <c r="E514" t="s">
        <v>1450</v>
      </c>
      <c r="F514" t="s">
        <v>1567</v>
      </c>
      <c r="G514" t="s">
        <v>1608</v>
      </c>
      <c r="H514" t="s">
        <v>1626</v>
      </c>
      <c r="I514" t="s">
        <v>1632</v>
      </c>
      <c r="J514" t="s">
        <v>1652</v>
      </c>
      <c r="K514" t="s">
        <v>1664</v>
      </c>
      <c r="M514" t="s">
        <v>1696</v>
      </c>
      <c r="N514" t="s">
        <v>1700</v>
      </c>
    </row>
    <row r="515" spans="1:14" x14ac:dyDescent="0.2">
      <c r="A515" t="s">
        <v>527</v>
      </c>
      <c r="B515" t="s">
        <v>655</v>
      </c>
      <c r="C515" t="s">
        <v>739</v>
      </c>
      <c r="D515" t="s">
        <v>909</v>
      </c>
      <c r="E515" t="s">
        <v>1451</v>
      </c>
      <c r="F515" t="s">
        <v>1565</v>
      </c>
      <c r="G515" t="s">
        <v>1607</v>
      </c>
      <c r="H515" t="s">
        <v>1626</v>
      </c>
      <c r="I515" t="s">
        <v>1632</v>
      </c>
      <c r="J515" t="s">
        <v>1652</v>
      </c>
      <c r="K515" t="s">
        <v>1662</v>
      </c>
      <c r="M515" t="s">
        <v>1686</v>
      </c>
      <c r="N515" t="s">
        <v>1700</v>
      </c>
    </row>
    <row r="516" spans="1:14" x14ac:dyDescent="0.2">
      <c r="A516" t="s">
        <v>528</v>
      </c>
      <c r="B516" t="s">
        <v>655</v>
      </c>
      <c r="C516" t="s">
        <v>739</v>
      </c>
      <c r="D516" t="s">
        <v>909</v>
      </c>
      <c r="E516" t="s">
        <v>1452</v>
      </c>
      <c r="F516" t="s">
        <v>1566</v>
      </c>
      <c r="G516" t="s">
        <v>1602</v>
      </c>
      <c r="H516" t="s">
        <v>1627</v>
      </c>
      <c r="I516" t="s">
        <v>1632</v>
      </c>
      <c r="J516" t="s">
        <v>1652</v>
      </c>
      <c r="K516" t="s">
        <v>1663</v>
      </c>
      <c r="M516" t="s">
        <v>1632</v>
      </c>
      <c r="N516" t="s">
        <v>1700</v>
      </c>
    </row>
    <row r="517" spans="1:14" x14ac:dyDescent="0.2">
      <c r="A517" t="s">
        <v>529</v>
      </c>
      <c r="B517" t="s">
        <v>655</v>
      </c>
      <c r="C517" t="s">
        <v>739</v>
      </c>
      <c r="D517" t="s">
        <v>909</v>
      </c>
      <c r="E517" t="s">
        <v>1453</v>
      </c>
      <c r="F517" t="s">
        <v>1567</v>
      </c>
      <c r="G517" t="s">
        <v>1608</v>
      </c>
      <c r="H517" t="s">
        <v>1626</v>
      </c>
      <c r="I517" t="s">
        <v>1632</v>
      </c>
      <c r="J517" t="s">
        <v>1652</v>
      </c>
      <c r="K517" t="s">
        <v>1664</v>
      </c>
      <c r="M517" t="s">
        <v>1686</v>
      </c>
      <c r="N517" t="s">
        <v>1700</v>
      </c>
    </row>
    <row r="518" spans="1:14" x14ac:dyDescent="0.2">
      <c r="A518" t="s">
        <v>530</v>
      </c>
      <c r="B518" t="s">
        <v>655</v>
      </c>
      <c r="C518" t="s">
        <v>739</v>
      </c>
      <c r="D518" t="s">
        <v>910</v>
      </c>
      <c r="E518" t="s">
        <v>1454</v>
      </c>
      <c r="F518" t="s">
        <v>1565</v>
      </c>
      <c r="G518" t="s">
        <v>1607</v>
      </c>
      <c r="H518" t="s">
        <v>1626</v>
      </c>
      <c r="I518" t="s">
        <v>1632</v>
      </c>
      <c r="J518" t="s">
        <v>1652</v>
      </c>
      <c r="K518" t="s">
        <v>1662</v>
      </c>
      <c r="M518" t="s">
        <v>1686</v>
      </c>
      <c r="N518" t="s">
        <v>1700</v>
      </c>
    </row>
    <row r="519" spans="1:14" x14ac:dyDescent="0.2">
      <c r="A519" t="s">
        <v>531</v>
      </c>
      <c r="B519" t="s">
        <v>655</v>
      </c>
      <c r="C519" t="s">
        <v>739</v>
      </c>
      <c r="D519" t="s">
        <v>910</v>
      </c>
      <c r="E519" t="s">
        <v>1455</v>
      </c>
      <c r="F519" t="s">
        <v>1566</v>
      </c>
      <c r="G519" t="s">
        <v>1602</v>
      </c>
      <c r="H519" t="s">
        <v>1627</v>
      </c>
      <c r="I519" t="s">
        <v>1632</v>
      </c>
      <c r="J519" t="s">
        <v>1652</v>
      </c>
      <c r="K519" t="s">
        <v>1663</v>
      </c>
      <c r="M519" t="s">
        <v>1686</v>
      </c>
      <c r="N519" t="s">
        <v>1700</v>
      </c>
    </row>
    <row r="520" spans="1:14" x14ac:dyDescent="0.2">
      <c r="A520" t="s">
        <v>532</v>
      </c>
      <c r="B520" t="s">
        <v>655</v>
      </c>
      <c r="C520" t="s">
        <v>739</v>
      </c>
      <c r="D520" t="s">
        <v>910</v>
      </c>
      <c r="E520" t="s">
        <v>1456</v>
      </c>
      <c r="F520" t="s">
        <v>1567</v>
      </c>
      <c r="G520" t="s">
        <v>1608</v>
      </c>
      <c r="H520" t="s">
        <v>1626</v>
      </c>
      <c r="I520" t="s">
        <v>1632</v>
      </c>
      <c r="J520" t="s">
        <v>1652</v>
      </c>
      <c r="K520" t="s">
        <v>1664</v>
      </c>
      <c r="M520" t="s">
        <v>1686</v>
      </c>
      <c r="N520" t="s">
        <v>1700</v>
      </c>
    </row>
    <row r="521" spans="1:14" x14ac:dyDescent="0.2">
      <c r="A521" t="s">
        <v>533</v>
      </c>
      <c r="B521" t="s">
        <v>655</v>
      </c>
      <c r="C521" t="s">
        <v>739</v>
      </c>
      <c r="D521" t="s">
        <v>911</v>
      </c>
      <c r="E521" t="s">
        <v>1457</v>
      </c>
      <c r="F521" t="s">
        <v>1562</v>
      </c>
      <c r="G521" t="s">
        <v>1606</v>
      </c>
      <c r="H521" t="s">
        <v>1627</v>
      </c>
      <c r="I521" t="s">
        <v>1631</v>
      </c>
      <c r="J521" t="s">
        <v>1652</v>
      </c>
      <c r="K521" t="s">
        <v>1659</v>
      </c>
      <c r="M521" t="s">
        <v>1683</v>
      </c>
      <c r="N521" t="s">
        <v>1700</v>
      </c>
    </row>
    <row r="522" spans="1:14" x14ac:dyDescent="0.2">
      <c r="A522" t="s">
        <v>534</v>
      </c>
      <c r="B522" t="s">
        <v>655</v>
      </c>
      <c r="C522" t="s">
        <v>739</v>
      </c>
      <c r="D522" t="s">
        <v>911</v>
      </c>
      <c r="E522" t="s">
        <v>1458</v>
      </c>
      <c r="F522" t="s">
        <v>1563</v>
      </c>
      <c r="G522" t="s">
        <v>1607</v>
      </c>
      <c r="H522" t="s">
        <v>1626</v>
      </c>
      <c r="I522" t="s">
        <v>1631</v>
      </c>
      <c r="J522" t="s">
        <v>1652</v>
      </c>
      <c r="K522" t="s">
        <v>1660</v>
      </c>
      <c r="M522" t="s">
        <v>1683</v>
      </c>
      <c r="N522" t="s">
        <v>1700</v>
      </c>
    </row>
    <row r="523" spans="1:14" x14ac:dyDescent="0.2">
      <c r="A523" t="s">
        <v>535</v>
      </c>
      <c r="B523" t="s">
        <v>655</v>
      </c>
      <c r="C523" t="s">
        <v>739</v>
      </c>
      <c r="D523" t="s">
        <v>911</v>
      </c>
      <c r="E523" t="s">
        <v>1459</v>
      </c>
      <c r="F523" t="s">
        <v>1564</v>
      </c>
      <c r="G523" t="s">
        <v>1607</v>
      </c>
      <c r="H523" t="s">
        <v>1626</v>
      </c>
      <c r="I523" t="s">
        <v>1631</v>
      </c>
      <c r="J523" t="s">
        <v>1652</v>
      </c>
      <c r="K523" t="s">
        <v>1661</v>
      </c>
      <c r="M523" t="s">
        <v>1683</v>
      </c>
      <c r="N523" t="s">
        <v>1700</v>
      </c>
    </row>
    <row r="524" spans="1:14" x14ac:dyDescent="0.2">
      <c r="A524" t="s">
        <v>536</v>
      </c>
      <c r="B524" t="s">
        <v>655</v>
      </c>
      <c r="C524" t="s">
        <v>739</v>
      </c>
      <c r="D524" t="s">
        <v>912</v>
      </c>
      <c r="E524" t="s">
        <v>1460</v>
      </c>
      <c r="F524" t="s">
        <v>1565</v>
      </c>
      <c r="G524" t="s">
        <v>1607</v>
      </c>
      <c r="H524" t="s">
        <v>1626</v>
      </c>
      <c r="I524" t="s">
        <v>1632</v>
      </c>
      <c r="J524" t="s">
        <v>1645</v>
      </c>
      <c r="K524" t="s">
        <v>1662</v>
      </c>
      <c r="M524" t="s">
        <v>1686</v>
      </c>
      <c r="N524" t="s">
        <v>1700</v>
      </c>
    </row>
    <row r="525" spans="1:14" x14ac:dyDescent="0.2">
      <c r="A525" t="s">
        <v>537</v>
      </c>
      <c r="B525" t="s">
        <v>655</v>
      </c>
      <c r="C525" t="s">
        <v>739</v>
      </c>
      <c r="D525" t="s">
        <v>912</v>
      </c>
      <c r="E525" t="s">
        <v>1461</v>
      </c>
      <c r="F525" t="s">
        <v>1566</v>
      </c>
      <c r="G525" t="s">
        <v>1602</v>
      </c>
      <c r="H525" t="s">
        <v>1627</v>
      </c>
      <c r="I525" t="s">
        <v>1632</v>
      </c>
      <c r="J525" t="s">
        <v>1645</v>
      </c>
      <c r="K525" t="s">
        <v>1663</v>
      </c>
      <c r="M525" t="s">
        <v>1632</v>
      </c>
      <c r="N525" t="s">
        <v>1700</v>
      </c>
    </row>
    <row r="526" spans="1:14" x14ac:dyDescent="0.2">
      <c r="A526" t="s">
        <v>538</v>
      </c>
      <c r="B526" t="s">
        <v>655</v>
      </c>
      <c r="C526" t="s">
        <v>739</v>
      </c>
      <c r="D526" t="s">
        <v>912</v>
      </c>
      <c r="E526" t="s">
        <v>1462</v>
      </c>
      <c r="F526" t="s">
        <v>1567</v>
      </c>
      <c r="G526" t="s">
        <v>1608</v>
      </c>
      <c r="H526" t="s">
        <v>1626</v>
      </c>
      <c r="I526" t="s">
        <v>1632</v>
      </c>
      <c r="J526" t="s">
        <v>1645</v>
      </c>
      <c r="K526" t="s">
        <v>1664</v>
      </c>
      <c r="M526" t="s">
        <v>1686</v>
      </c>
      <c r="N526" t="s">
        <v>1700</v>
      </c>
    </row>
    <row r="527" spans="1:14" x14ac:dyDescent="0.2">
      <c r="A527" t="s">
        <v>539</v>
      </c>
      <c r="B527" t="s">
        <v>655</v>
      </c>
      <c r="C527" t="s">
        <v>739</v>
      </c>
      <c r="D527" t="s">
        <v>913</v>
      </c>
      <c r="E527" t="s">
        <v>1463</v>
      </c>
      <c r="F527" t="s">
        <v>1562</v>
      </c>
      <c r="G527" t="s">
        <v>1606</v>
      </c>
      <c r="H527" t="s">
        <v>1627</v>
      </c>
      <c r="I527" t="s">
        <v>1631</v>
      </c>
      <c r="J527" t="s">
        <v>1652</v>
      </c>
      <c r="K527" t="s">
        <v>1659</v>
      </c>
      <c r="M527" t="s">
        <v>1685</v>
      </c>
      <c r="N527" t="s">
        <v>1700</v>
      </c>
    </row>
    <row r="528" spans="1:14" x14ac:dyDescent="0.2">
      <c r="A528" t="s">
        <v>540</v>
      </c>
      <c r="B528" t="s">
        <v>655</v>
      </c>
      <c r="C528" t="s">
        <v>739</v>
      </c>
      <c r="D528" t="s">
        <v>913</v>
      </c>
      <c r="E528" t="s">
        <v>1464</v>
      </c>
      <c r="F528" t="s">
        <v>1563</v>
      </c>
      <c r="G528" t="s">
        <v>1607</v>
      </c>
      <c r="H528" t="s">
        <v>1626</v>
      </c>
      <c r="I528" t="s">
        <v>1631</v>
      </c>
      <c r="J528" t="s">
        <v>1652</v>
      </c>
      <c r="K528" t="s">
        <v>1660</v>
      </c>
      <c r="M528" t="s">
        <v>1685</v>
      </c>
      <c r="N528" t="s">
        <v>1700</v>
      </c>
    </row>
    <row r="529" spans="1:14" x14ac:dyDescent="0.2">
      <c r="A529" t="s">
        <v>541</v>
      </c>
      <c r="B529" t="s">
        <v>655</v>
      </c>
      <c r="C529" t="s">
        <v>739</v>
      </c>
      <c r="D529" t="s">
        <v>913</v>
      </c>
      <c r="E529" t="s">
        <v>1465</v>
      </c>
      <c r="F529" t="s">
        <v>1564</v>
      </c>
      <c r="G529" t="s">
        <v>1607</v>
      </c>
      <c r="H529" t="s">
        <v>1626</v>
      </c>
      <c r="I529" t="s">
        <v>1631</v>
      </c>
      <c r="J529" t="s">
        <v>1652</v>
      </c>
      <c r="K529" t="s">
        <v>1661</v>
      </c>
      <c r="M529" t="s">
        <v>1685</v>
      </c>
      <c r="N529" t="s">
        <v>1700</v>
      </c>
    </row>
    <row r="530" spans="1:14" x14ac:dyDescent="0.2">
      <c r="A530" t="s">
        <v>542</v>
      </c>
      <c r="B530" t="s">
        <v>655</v>
      </c>
      <c r="C530" t="s">
        <v>739</v>
      </c>
      <c r="D530" t="s">
        <v>914</v>
      </c>
      <c r="E530" t="s">
        <v>1466</v>
      </c>
      <c r="F530" t="s">
        <v>1559</v>
      </c>
      <c r="G530" t="s">
        <v>1602</v>
      </c>
      <c r="H530" t="s">
        <v>1626</v>
      </c>
      <c r="I530" t="s">
        <v>1629</v>
      </c>
      <c r="J530" t="s">
        <v>1652</v>
      </c>
      <c r="K530" t="s">
        <v>1655</v>
      </c>
      <c r="M530" t="s">
        <v>1629</v>
      </c>
      <c r="N530" t="s">
        <v>1698</v>
      </c>
    </row>
    <row r="531" spans="1:14" x14ac:dyDescent="0.2">
      <c r="A531" t="s">
        <v>543</v>
      </c>
      <c r="B531" t="s">
        <v>655</v>
      </c>
      <c r="C531" t="s">
        <v>739</v>
      </c>
      <c r="D531" t="s">
        <v>914</v>
      </c>
      <c r="E531" t="s">
        <v>1467</v>
      </c>
      <c r="F531" t="s">
        <v>1560</v>
      </c>
      <c r="G531" t="s">
        <v>1604</v>
      </c>
      <c r="H531" t="s">
        <v>1626</v>
      </c>
      <c r="I531" t="s">
        <v>1629</v>
      </c>
      <c r="J531" t="s">
        <v>1652</v>
      </c>
      <c r="K531" t="s">
        <v>1657</v>
      </c>
      <c r="M531" t="s">
        <v>1683</v>
      </c>
      <c r="N531" t="s">
        <v>1698</v>
      </c>
    </row>
    <row r="532" spans="1:14" x14ac:dyDescent="0.2">
      <c r="A532" t="s">
        <v>544</v>
      </c>
      <c r="B532" t="s">
        <v>655</v>
      </c>
      <c r="C532" t="s">
        <v>739</v>
      </c>
      <c r="D532" t="s">
        <v>914</v>
      </c>
      <c r="E532" t="s">
        <v>1468</v>
      </c>
      <c r="F532" t="s">
        <v>1561</v>
      </c>
      <c r="G532" t="s">
        <v>1605</v>
      </c>
      <c r="H532" t="s">
        <v>1626</v>
      </c>
      <c r="I532" t="s">
        <v>1630</v>
      </c>
      <c r="J532" t="s">
        <v>1652</v>
      </c>
      <c r="K532" t="s">
        <v>1658</v>
      </c>
      <c r="M532" t="s">
        <v>1684</v>
      </c>
      <c r="N532" t="s">
        <v>1698</v>
      </c>
    </row>
    <row r="533" spans="1:14" x14ac:dyDescent="0.2">
      <c r="A533" t="s">
        <v>545</v>
      </c>
      <c r="B533" t="s">
        <v>656</v>
      </c>
      <c r="C533" t="s">
        <v>739</v>
      </c>
      <c r="D533" t="s">
        <v>915</v>
      </c>
      <c r="E533" t="s">
        <v>1469</v>
      </c>
      <c r="F533" t="s">
        <v>1562</v>
      </c>
      <c r="G533" t="s">
        <v>1606</v>
      </c>
      <c r="H533" t="s">
        <v>1627</v>
      </c>
      <c r="I533" t="s">
        <v>1631</v>
      </c>
      <c r="J533" t="s">
        <v>1645</v>
      </c>
      <c r="K533" t="s">
        <v>1659</v>
      </c>
      <c r="M533" t="s">
        <v>1685</v>
      </c>
      <c r="N533" t="s">
        <v>1700</v>
      </c>
    </row>
    <row r="534" spans="1:14" x14ac:dyDescent="0.2">
      <c r="A534" t="s">
        <v>546</v>
      </c>
      <c r="B534" t="s">
        <v>656</v>
      </c>
      <c r="C534" t="s">
        <v>739</v>
      </c>
      <c r="D534" t="s">
        <v>915</v>
      </c>
      <c r="E534" t="s">
        <v>1470</v>
      </c>
      <c r="F534" t="s">
        <v>1563</v>
      </c>
      <c r="G534" t="s">
        <v>1607</v>
      </c>
      <c r="H534" t="s">
        <v>1626</v>
      </c>
      <c r="I534" t="s">
        <v>1631</v>
      </c>
      <c r="J534" t="s">
        <v>1645</v>
      </c>
      <c r="K534" t="s">
        <v>1660</v>
      </c>
      <c r="M534" t="s">
        <v>1685</v>
      </c>
      <c r="N534" t="s">
        <v>1700</v>
      </c>
    </row>
    <row r="535" spans="1:14" x14ac:dyDescent="0.2">
      <c r="A535" t="s">
        <v>547</v>
      </c>
      <c r="B535" t="s">
        <v>656</v>
      </c>
      <c r="C535" t="s">
        <v>739</v>
      </c>
      <c r="D535" t="s">
        <v>915</v>
      </c>
      <c r="E535" t="s">
        <v>1471</v>
      </c>
      <c r="F535" t="s">
        <v>1564</v>
      </c>
      <c r="G535" t="s">
        <v>1607</v>
      </c>
      <c r="H535" t="s">
        <v>1626</v>
      </c>
      <c r="I535" t="s">
        <v>1631</v>
      </c>
      <c r="J535" t="s">
        <v>1645</v>
      </c>
      <c r="K535" t="s">
        <v>1661</v>
      </c>
      <c r="M535" t="s">
        <v>1685</v>
      </c>
      <c r="N535" t="s">
        <v>1700</v>
      </c>
    </row>
    <row r="536" spans="1:14" x14ac:dyDescent="0.2">
      <c r="A536" t="s">
        <v>548</v>
      </c>
      <c r="B536" t="s">
        <v>656</v>
      </c>
      <c r="C536" t="s">
        <v>739</v>
      </c>
      <c r="D536" t="s">
        <v>853</v>
      </c>
      <c r="E536" t="s">
        <v>1283</v>
      </c>
      <c r="F536" t="s">
        <v>1595</v>
      </c>
      <c r="G536" t="s">
        <v>1622</v>
      </c>
      <c r="H536" t="s">
        <v>1626</v>
      </c>
      <c r="I536" t="s">
        <v>1630</v>
      </c>
      <c r="J536" t="s">
        <v>1645</v>
      </c>
      <c r="K536" t="s">
        <v>1679</v>
      </c>
      <c r="M536" t="s">
        <v>1694</v>
      </c>
      <c r="N536" t="s">
        <v>1698</v>
      </c>
    </row>
    <row r="537" spans="1:14" x14ac:dyDescent="0.2">
      <c r="A537" t="s">
        <v>549</v>
      </c>
      <c r="B537" t="s">
        <v>656</v>
      </c>
      <c r="C537" t="s">
        <v>739</v>
      </c>
      <c r="D537" t="s">
        <v>853</v>
      </c>
      <c r="E537" t="s">
        <v>1284</v>
      </c>
      <c r="F537" t="s">
        <v>1596</v>
      </c>
      <c r="G537" t="s">
        <v>1602</v>
      </c>
      <c r="H537" t="s">
        <v>1626</v>
      </c>
      <c r="I537" t="s">
        <v>1644</v>
      </c>
      <c r="J537" t="s">
        <v>1645</v>
      </c>
      <c r="K537" t="s">
        <v>1680</v>
      </c>
      <c r="M537" t="s">
        <v>1694</v>
      </c>
      <c r="N537" t="s">
        <v>1698</v>
      </c>
    </row>
    <row r="538" spans="1:14" x14ac:dyDescent="0.2">
      <c r="A538" t="s">
        <v>550</v>
      </c>
      <c r="B538" t="s">
        <v>656</v>
      </c>
      <c r="C538" t="s">
        <v>739</v>
      </c>
      <c r="D538" t="s">
        <v>853</v>
      </c>
      <c r="E538" t="s">
        <v>1285</v>
      </c>
      <c r="F538" t="s">
        <v>1597</v>
      </c>
      <c r="G538" t="s">
        <v>1623</v>
      </c>
      <c r="H538" t="s">
        <v>1627</v>
      </c>
      <c r="I538" t="s">
        <v>1630</v>
      </c>
      <c r="J538" t="s">
        <v>1645</v>
      </c>
      <c r="K538" t="s">
        <v>1665</v>
      </c>
      <c r="M538" t="s">
        <v>1684</v>
      </c>
      <c r="N538" t="s">
        <v>1700</v>
      </c>
    </row>
    <row r="539" spans="1:14" x14ac:dyDescent="0.2">
      <c r="A539" t="s">
        <v>551</v>
      </c>
      <c r="B539" t="s">
        <v>656</v>
      </c>
      <c r="C539" t="s">
        <v>739</v>
      </c>
      <c r="D539" t="s">
        <v>916</v>
      </c>
      <c r="E539" t="s">
        <v>1472</v>
      </c>
      <c r="F539" t="s">
        <v>1580</v>
      </c>
      <c r="G539" t="s">
        <v>1615</v>
      </c>
      <c r="H539" t="s">
        <v>1627</v>
      </c>
      <c r="I539" t="s">
        <v>1639</v>
      </c>
      <c r="J539" t="s">
        <v>1645</v>
      </c>
      <c r="K539" t="s">
        <v>1656</v>
      </c>
      <c r="M539" t="s">
        <v>1691</v>
      </c>
      <c r="N539" t="s">
        <v>1707</v>
      </c>
    </row>
    <row r="540" spans="1:14" x14ac:dyDescent="0.2">
      <c r="A540" t="s">
        <v>552</v>
      </c>
      <c r="B540" t="s">
        <v>656</v>
      </c>
      <c r="C540" t="s">
        <v>739</v>
      </c>
      <c r="D540" t="s">
        <v>916</v>
      </c>
      <c r="E540" t="s">
        <v>1473</v>
      </c>
      <c r="F540" t="s">
        <v>1581</v>
      </c>
      <c r="G540" t="s">
        <v>1602</v>
      </c>
      <c r="H540" t="s">
        <v>1626</v>
      </c>
      <c r="I540" t="s">
        <v>1639</v>
      </c>
      <c r="J540" t="s">
        <v>1645</v>
      </c>
      <c r="K540" t="s">
        <v>1666</v>
      </c>
      <c r="M540" t="s">
        <v>1691</v>
      </c>
      <c r="N540" t="s">
        <v>1707</v>
      </c>
    </row>
    <row r="541" spans="1:14" x14ac:dyDescent="0.2">
      <c r="A541" t="s">
        <v>553</v>
      </c>
      <c r="B541" t="s">
        <v>656</v>
      </c>
      <c r="C541" t="s">
        <v>739</v>
      </c>
      <c r="D541" t="s">
        <v>916</v>
      </c>
      <c r="E541" t="s">
        <v>1474</v>
      </c>
      <c r="F541" t="s">
        <v>1582</v>
      </c>
      <c r="G541" t="s">
        <v>1607</v>
      </c>
      <c r="H541" t="s">
        <v>1626</v>
      </c>
      <c r="I541" t="s">
        <v>1639</v>
      </c>
      <c r="J541" t="s">
        <v>1645</v>
      </c>
      <c r="K541" t="s">
        <v>1660</v>
      </c>
      <c r="M541" t="s">
        <v>1691</v>
      </c>
      <c r="N541" t="s">
        <v>1700</v>
      </c>
    </row>
    <row r="542" spans="1:14" x14ac:dyDescent="0.2">
      <c r="A542" t="s">
        <v>554</v>
      </c>
      <c r="B542" t="s">
        <v>656</v>
      </c>
      <c r="C542" t="s">
        <v>739</v>
      </c>
      <c r="D542" t="s">
        <v>917</v>
      </c>
      <c r="E542" t="s">
        <v>1475</v>
      </c>
      <c r="F542" t="s">
        <v>1559</v>
      </c>
      <c r="G542" t="s">
        <v>1602</v>
      </c>
      <c r="H542" t="s">
        <v>1626</v>
      </c>
      <c r="I542" t="s">
        <v>1629</v>
      </c>
      <c r="J542" t="s">
        <v>1646</v>
      </c>
      <c r="K542" t="s">
        <v>1655</v>
      </c>
      <c r="M542" t="s">
        <v>1683</v>
      </c>
      <c r="N542" t="s">
        <v>1698</v>
      </c>
    </row>
    <row r="543" spans="1:14" x14ac:dyDescent="0.2">
      <c r="A543" t="s">
        <v>555</v>
      </c>
      <c r="B543" t="s">
        <v>656</v>
      </c>
      <c r="C543" t="s">
        <v>739</v>
      </c>
      <c r="D543" t="s">
        <v>917</v>
      </c>
      <c r="E543" t="s">
        <v>1476</v>
      </c>
      <c r="F543" t="s">
        <v>1560</v>
      </c>
      <c r="G543" t="s">
        <v>1604</v>
      </c>
      <c r="H543" t="s">
        <v>1626</v>
      </c>
      <c r="I543" t="s">
        <v>1629</v>
      </c>
      <c r="J543" t="s">
        <v>1646</v>
      </c>
      <c r="K543" t="s">
        <v>1657</v>
      </c>
      <c r="M543" t="s">
        <v>1683</v>
      </c>
      <c r="N543" t="s">
        <v>1698</v>
      </c>
    </row>
    <row r="544" spans="1:14" x14ac:dyDescent="0.2">
      <c r="A544" t="s">
        <v>556</v>
      </c>
      <c r="B544" t="s">
        <v>656</v>
      </c>
      <c r="C544" t="s">
        <v>739</v>
      </c>
      <c r="D544" t="s">
        <v>917</v>
      </c>
      <c r="E544" t="s">
        <v>1477</v>
      </c>
      <c r="F544" t="s">
        <v>1561</v>
      </c>
      <c r="G544" t="s">
        <v>1605</v>
      </c>
      <c r="H544" t="s">
        <v>1626</v>
      </c>
      <c r="I544" t="s">
        <v>1630</v>
      </c>
      <c r="J544" t="s">
        <v>1646</v>
      </c>
      <c r="K544" t="s">
        <v>1658</v>
      </c>
      <c r="M544" t="s">
        <v>1684</v>
      </c>
      <c r="N544" t="s">
        <v>1698</v>
      </c>
    </row>
    <row r="545" spans="1:14" x14ac:dyDescent="0.2">
      <c r="A545" t="s">
        <v>557</v>
      </c>
      <c r="B545" t="s">
        <v>656</v>
      </c>
      <c r="C545" t="s">
        <v>739</v>
      </c>
      <c r="D545" t="s">
        <v>918</v>
      </c>
      <c r="E545" t="s">
        <v>1478</v>
      </c>
      <c r="F545" t="s">
        <v>1565</v>
      </c>
      <c r="G545" t="s">
        <v>1607</v>
      </c>
      <c r="H545" t="s">
        <v>1626</v>
      </c>
      <c r="I545" t="s">
        <v>1632</v>
      </c>
      <c r="J545" t="s">
        <v>1645</v>
      </c>
      <c r="K545" t="s">
        <v>1662</v>
      </c>
      <c r="M545" t="s">
        <v>1686</v>
      </c>
      <c r="N545" t="s">
        <v>1700</v>
      </c>
    </row>
    <row r="546" spans="1:14" x14ac:dyDescent="0.2">
      <c r="A546" t="s">
        <v>558</v>
      </c>
      <c r="B546" t="s">
        <v>656</v>
      </c>
      <c r="C546" t="s">
        <v>739</v>
      </c>
      <c r="D546" t="s">
        <v>918</v>
      </c>
      <c r="E546" t="s">
        <v>1479</v>
      </c>
      <c r="F546" t="s">
        <v>1566</v>
      </c>
      <c r="G546" t="s">
        <v>1602</v>
      </c>
      <c r="H546" t="s">
        <v>1627</v>
      </c>
      <c r="I546" t="s">
        <v>1632</v>
      </c>
      <c r="J546" t="s">
        <v>1645</v>
      </c>
      <c r="K546" t="s">
        <v>1663</v>
      </c>
      <c r="M546" t="s">
        <v>1632</v>
      </c>
      <c r="N546" t="s">
        <v>1700</v>
      </c>
    </row>
    <row r="547" spans="1:14" x14ac:dyDescent="0.2">
      <c r="A547" t="s">
        <v>559</v>
      </c>
      <c r="B547" t="s">
        <v>656</v>
      </c>
      <c r="C547" t="s">
        <v>739</v>
      </c>
      <c r="D547" t="s">
        <v>918</v>
      </c>
      <c r="E547" t="s">
        <v>1480</v>
      </c>
      <c r="F547" t="s">
        <v>1567</v>
      </c>
      <c r="G547" t="s">
        <v>1608</v>
      </c>
      <c r="H547" t="s">
        <v>1626</v>
      </c>
      <c r="I547" t="s">
        <v>1632</v>
      </c>
      <c r="J547" t="s">
        <v>1645</v>
      </c>
      <c r="K547" t="s">
        <v>1664</v>
      </c>
      <c r="M547" t="s">
        <v>1686</v>
      </c>
      <c r="N547" t="s">
        <v>1700</v>
      </c>
    </row>
    <row r="548" spans="1:14" x14ac:dyDescent="0.2">
      <c r="A548" t="s">
        <v>560</v>
      </c>
      <c r="B548" t="s">
        <v>656</v>
      </c>
      <c r="C548" t="s">
        <v>739</v>
      </c>
      <c r="D548" t="s">
        <v>919</v>
      </c>
      <c r="E548" t="s">
        <v>1481</v>
      </c>
      <c r="F548" t="s">
        <v>1583</v>
      </c>
      <c r="G548" t="s">
        <v>1616</v>
      </c>
      <c r="H548" t="s">
        <v>1627</v>
      </c>
      <c r="I548" t="s">
        <v>1640</v>
      </c>
      <c r="J548" t="s">
        <v>1651</v>
      </c>
      <c r="K548" t="s">
        <v>1672</v>
      </c>
      <c r="M548" t="s">
        <v>1692</v>
      </c>
      <c r="N548" t="s">
        <v>1700</v>
      </c>
    </row>
    <row r="549" spans="1:14" x14ac:dyDescent="0.2">
      <c r="A549" t="s">
        <v>561</v>
      </c>
      <c r="B549" t="s">
        <v>656</v>
      </c>
      <c r="C549" t="s">
        <v>739</v>
      </c>
      <c r="D549" t="s">
        <v>919</v>
      </c>
      <c r="E549" t="s">
        <v>1482</v>
      </c>
      <c r="F549" t="s">
        <v>1584</v>
      </c>
      <c r="G549" t="s">
        <v>1617</v>
      </c>
      <c r="H549" t="s">
        <v>1627</v>
      </c>
      <c r="I549" t="s">
        <v>1641</v>
      </c>
      <c r="J549" t="s">
        <v>1651</v>
      </c>
      <c r="K549" t="s">
        <v>1665</v>
      </c>
      <c r="M549" t="s">
        <v>1684</v>
      </c>
      <c r="N549" t="s">
        <v>1708</v>
      </c>
    </row>
    <row r="550" spans="1:14" x14ac:dyDescent="0.2">
      <c r="A550" t="s">
        <v>562</v>
      </c>
      <c r="B550" t="s">
        <v>656</v>
      </c>
      <c r="C550" t="s">
        <v>739</v>
      </c>
      <c r="D550" t="s">
        <v>919</v>
      </c>
      <c r="E550" t="s">
        <v>1483</v>
      </c>
      <c r="F550" t="s">
        <v>1585</v>
      </c>
      <c r="G550" t="s">
        <v>1607</v>
      </c>
      <c r="H550" t="s">
        <v>1626</v>
      </c>
      <c r="I550" t="s">
        <v>1642</v>
      </c>
      <c r="J550" t="s">
        <v>1651</v>
      </c>
      <c r="K550" t="s">
        <v>1673</v>
      </c>
      <c r="M550" t="s">
        <v>1642</v>
      </c>
      <c r="N550" t="s">
        <v>1700</v>
      </c>
    </row>
    <row r="551" spans="1:14" x14ac:dyDescent="0.2">
      <c r="A551" t="s">
        <v>563</v>
      </c>
      <c r="B551" t="s">
        <v>657</v>
      </c>
      <c r="C551" t="s">
        <v>739</v>
      </c>
      <c r="D551" t="s">
        <v>920</v>
      </c>
      <c r="E551" t="s">
        <v>1484</v>
      </c>
      <c r="F551" t="s">
        <v>1562</v>
      </c>
      <c r="G551" t="s">
        <v>1606</v>
      </c>
      <c r="H551" t="s">
        <v>1627</v>
      </c>
      <c r="I551" t="s">
        <v>1631</v>
      </c>
      <c r="J551" t="s">
        <v>1650</v>
      </c>
      <c r="K551" t="s">
        <v>1659</v>
      </c>
      <c r="M551" t="s">
        <v>1685</v>
      </c>
      <c r="N551" t="s">
        <v>1700</v>
      </c>
    </row>
    <row r="552" spans="1:14" x14ac:dyDescent="0.2">
      <c r="A552" t="s">
        <v>564</v>
      </c>
      <c r="B552" t="s">
        <v>657</v>
      </c>
      <c r="C552" t="s">
        <v>739</v>
      </c>
      <c r="D552" t="s">
        <v>920</v>
      </c>
      <c r="E552" t="s">
        <v>1485</v>
      </c>
      <c r="F552" t="s">
        <v>1563</v>
      </c>
      <c r="G552" t="s">
        <v>1607</v>
      </c>
      <c r="H552" t="s">
        <v>1626</v>
      </c>
      <c r="I552" t="s">
        <v>1631</v>
      </c>
      <c r="J552" t="s">
        <v>1650</v>
      </c>
      <c r="K552" t="s">
        <v>1660</v>
      </c>
      <c r="M552" t="s">
        <v>1685</v>
      </c>
      <c r="N552" t="s">
        <v>1700</v>
      </c>
    </row>
    <row r="553" spans="1:14" x14ac:dyDescent="0.2">
      <c r="A553" t="s">
        <v>565</v>
      </c>
      <c r="B553" t="s">
        <v>657</v>
      </c>
      <c r="C553" t="s">
        <v>739</v>
      </c>
      <c r="D553" t="s">
        <v>920</v>
      </c>
      <c r="E553" t="s">
        <v>1486</v>
      </c>
      <c r="F553" t="s">
        <v>1564</v>
      </c>
      <c r="G553" t="s">
        <v>1607</v>
      </c>
      <c r="H553" t="s">
        <v>1626</v>
      </c>
      <c r="I553" t="s">
        <v>1631</v>
      </c>
      <c r="J553" t="s">
        <v>1650</v>
      </c>
      <c r="K553" t="s">
        <v>1661</v>
      </c>
      <c r="M553" t="s">
        <v>1685</v>
      </c>
      <c r="N553" t="s">
        <v>1700</v>
      </c>
    </row>
    <row r="554" spans="1:14" x14ac:dyDescent="0.2">
      <c r="A554" t="s">
        <v>566</v>
      </c>
      <c r="B554" t="s">
        <v>657</v>
      </c>
      <c r="C554" t="s">
        <v>739</v>
      </c>
      <c r="D554" t="s">
        <v>921</v>
      </c>
      <c r="E554" t="s">
        <v>1487</v>
      </c>
      <c r="F554" t="s">
        <v>1580</v>
      </c>
      <c r="G554" t="s">
        <v>1615</v>
      </c>
      <c r="H554" t="s">
        <v>1627</v>
      </c>
      <c r="I554" t="s">
        <v>1639</v>
      </c>
      <c r="J554" t="s">
        <v>1645</v>
      </c>
      <c r="K554" t="s">
        <v>1656</v>
      </c>
      <c r="M554" t="s">
        <v>1691</v>
      </c>
      <c r="N554" t="s">
        <v>1707</v>
      </c>
    </row>
    <row r="555" spans="1:14" x14ac:dyDescent="0.2">
      <c r="A555" t="s">
        <v>567</v>
      </c>
      <c r="B555" t="s">
        <v>657</v>
      </c>
      <c r="C555" t="s">
        <v>739</v>
      </c>
      <c r="D555" t="s">
        <v>921</v>
      </c>
      <c r="E555" t="s">
        <v>1488</v>
      </c>
      <c r="F555" t="s">
        <v>1581</v>
      </c>
      <c r="G555" t="s">
        <v>1602</v>
      </c>
      <c r="H555" t="s">
        <v>1626</v>
      </c>
      <c r="I555" t="s">
        <v>1639</v>
      </c>
      <c r="J555" t="s">
        <v>1645</v>
      </c>
      <c r="K555" t="s">
        <v>1666</v>
      </c>
      <c r="M555" t="s">
        <v>1691</v>
      </c>
      <c r="N555" t="s">
        <v>1707</v>
      </c>
    </row>
    <row r="556" spans="1:14" x14ac:dyDescent="0.2">
      <c r="A556" t="s">
        <v>568</v>
      </c>
      <c r="B556" t="s">
        <v>657</v>
      </c>
      <c r="C556" t="s">
        <v>739</v>
      </c>
      <c r="D556" t="s">
        <v>921</v>
      </c>
      <c r="E556" t="s">
        <v>1489</v>
      </c>
      <c r="F556" t="s">
        <v>1582</v>
      </c>
      <c r="G556" t="s">
        <v>1607</v>
      </c>
      <c r="H556" t="s">
        <v>1626</v>
      </c>
      <c r="I556" t="s">
        <v>1639</v>
      </c>
      <c r="J556" t="s">
        <v>1645</v>
      </c>
      <c r="K556" t="s">
        <v>1660</v>
      </c>
      <c r="M556" t="s">
        <v>1691</v>
      </c>
      <c r="N556" t="s">
        <v>1707</v>
      </c>
    </row>
    <row r="557" spans="1:14" x14ac:dyDescent="0.2">
      <c r="A557" t="s">
        <v>569</v>
      </c>
      <c r="B557" t="s">
        <v>657</v>
      </c>
      <c r="C557" t="s">
        <v>739</v>
      </c>
      <c r="D557" t="s">
        <v>922</v>
      </c>
      <c r="E557" t="s">
        <v>1490</v>
      </c>
      <c r="F557" t="s">
        <v>1562</v>
      </c>
      <c r="G557" t="s">
        <v>1606</v>
      </c>
      <c r="H557" t="s">
        <v>1627</v>
      </c>
      <c r="I557" t="s">
        <v>1631</v>
      </c>
      <c r="J557" t="s">
        <v>1650</v>
      </c>
      <c r="K557" t="s">
        <v>1659</v>
      </c>
      <c r="M557" t="s">
        <v>1685</v>
      </c>
      <c r="N557" t="s">
        <v>1700</v>
      </c>
    </row>
    <row r="558" spans="1:14" x14ac:dyDescent="0.2">
      <c r="A558" t="s">
        <v>570</v>
      </c>
      <c r="B558" t="s">
        <v>657</v>
      </c>
      <c r="C558" t="s">
        <v>739</v>
      </c>
      <c r="D558" t="s">
        <v>922</v>
      </c>
      <c r="E558" t="s">
        <v>1491</v>
      </c>
      <c r="F558" t="s">
        <v>1563</v>
      </c>
      <c r="G558" t="s">
        <v>1607</v>
      </c>
      <c r="H558" t="s">
        <v>1626</v>
      </c>
      <c r="I558" t="s">
        <v>1631</v>
      </c>
      <c r="J558" t="s">
        <v>1650</v>
      </c>
      <c r="K558" t="s">
        <v>1660</v>
      </c>
      <c r="M558" t="s">
        <v>1685</v>
      </c>
      <c r="N558" t="s">
        <v>1700</v>
      </c>
    </row>
    <row r="559" spans="1:14" x14ac:dyDescent="0.2">
      <c r="A559" t="s">
        <v>571</v>
      </c>
      <c r="B559" t="s">
        <v>657</v>
      </c>
      <c r="C559" t="s">
        <v>739</v>
      </c>
      <c r="D559" t="s">
        <v>922</v>
      </c>
      <c r="E559" t="s">
        <v>1492</v>
      </c>
      <c r="F559" t="s">
        <v>1564</v>
      </c>
      <c r="G559" t="s">
        <v>1607</v>
      </c>
      <c r="H559" t="s">
        <v>1626</v>
      </c>
      <c r="I559" t="s">
        <v>1631</v>
      </c>
      <c r="J559" t="s">
        <v>1650</v>
      </c>
      <c r="K559" t="s">
        <v>1661</v>
      </c>
      <c r="M559" t="s">
        <v>1685</v>
      </c>
      <c r="N559" t="s">
        <v>1700</v>
      </c>
    </row>
    <row r="560" spans="1:14" x14ac:dyDescent="0.2">
      <c r="A560" t="s">
        <v>572</v>
      </c>
      <c r="B560" t="s">
        <v>657</v>
      </c>
      <c r="C560" t="s">
        <v>739</v>
      </c>
      <c r="D560" t="s">
        <v>923</v>
      </c>
      <c r="E560" t="s">
        <v>1493</v>
      </c>
      <c r="F560" t="s">
        <v>1565</v>
      </c>
      <c r="G560" t="s">
        <v>1607</v>
      </c>
      <c r="H560" t="s">
        <v>1626</v>
      </c>
      <c r="I560" t="s">
        <v>1632</v>
      </c>
      <c r="J560" t="s">
        <v>1650</v>
      </c>
      <c r="K560" t="s">
        <v>1662</v>
      </c>
      <c r="M560" t="s">
        <v>1686</v>
      </c>
      <c r="N560" t="s">
        <v>1700</v>
      </c>
    </row>
    <row r="561" spans="1:14" x14ac:dyDescent="0.2">
      <c r="A561" t="s">
        <v>573</v>
      </c>
      <c r="B561" t="s">
        <v>657</v>
      </c>
      <c r="C561" t="s">
        <v>739</v>
      </c>
      <c r="D561" t="s">
        <v>923</v>
      </c>
      <c r="E561" t="s">
        <v>1494</v>
      </c>
      <c r="F561" t="s">
        <v>1566</v>
      </c>
      <c r="G561" t="s">
        <v>1602</v>
      </c>
      <c r="H561" t="s">
        <v>1627</v>
      </c>
      <c r="I561" t="s">
        <v>1632</v>
      </c>
      <c r="J561" t="s">
        <v>1650</v>
      </c>
      <c r="K561" t="s">
        <v>1663</v>
      </c>
      <c r="M561" t="s">
        <v>1632</v>
      </c>
      <c r="N561" t="s">
        <v>1700</v>
      </c>
    </row>
    <row r="562" spans="1:14" x14ac:dyDescent="0.2">
      <c r="A562" t="s">
        <v>574</v>
      </c>
      <c r="B562" t="s">
        <v>657</v>
      </c>
      <c r="C562" t="s">
        <v>739</v>
      </c>
      <c r="D562" t="s">
        <v>923</v>
      </c>
      <c r="E562" t="s">
        <v>1495</v>
      </c>
      <c r="F562" t="s">
        <v>1567</v>
      </c>
      <c r="G562" t="s">
        <v>1608</v>
      </c>
      <c r="H562" t="s">
        <v>1626</v>
      </c>
      <c r="I562" t="s">
        <v>1632</v>
      </c>
      <c r="J562" t="s">
        <v>1650</v>
      </c>
      <c r="K562" t="s">
        <v>1664</v>
      </c>
      <c r="M562" t="s">
        <v>1686</v>
      </c>
      <c r="N562" t="s">
        <v>1700</v>
      </c>
    </row>
    <row r="563" spans="1:14" x14ac:dyDescent="0.2">
      <c r="A563" t="s">
        <v>575</v>
      </c>
      <c r="B563" t="s">
        <v>657</v>
      </c>
      <c r="C563" t="s">
        <v>739</v>
      </c>
      <c r="D563" t="s">
        <v>924</v>
      </c>
      <c r="E563" t="s">
        <v>1496</v>
      </c>
      <c r="F563" t="s">
        <v>1559</v>
      </c>
      <c r="G563" t="s">
        <v>1602</v>
      </c>
      <c r="H563" t="s">
        <v>1626</v>
      </c>
      <c r="I563" t="s">
        <v>1629</v>
      </c>
      <c r="J563" t="s">
        <v>1646</v>
      </c>
      <c r="K563" t="s">
        <v>1655</v>
      </c>
      <c r="M563" t="s">
        <v>1629</v>
      </c>
      <c r="N563" t="s">
        <v>1698</v>
      </c>
    </row>
    <row r="564" spans="1:14" x14ac:dyDescent="0.2">
      <c r="A564" t="s">
        <v>576</v>
      </c>
      <c r="B564" t="s">
        <v>657</v>
      </c>
      <c r="C564" t="s">
        <v>739</v>
      </c>
      <c r="D564" t="s">
        <v>924</v>
      </c>
      <c r="E564" t="s">
        <v>1497</v>
      </c>
      <c r="F564" t="s">
        <v>1560</v>
      </c>
      <c r="G564" t="s">
        <v>1604</v>
      </c>
      <c r="H564" t="s">
        <v>1626</v>
      </c>
      <c r="I564" t="s">
        <v>1629</v>
      </c>
      <c r="J564" t="s">
        <v>1646</v>
      </c>
      <c r="K564" t="s">
        <v>1657</v>
      </c>
      <c r="M564" t="s">
        <v>1683</v>
      </c>
      <c r="N564" t="s">
        <v>1698</v>
      </c>
    </row>
    <row r="565" spans="1:14" x14ac:dyDescent="0.2">
      <c r="A565" t="s">
        <v>577</v>
      </c>
      <c r="B565" t="s">
        <v>657</v>
      </c>
      <c r="C565" t="s">
        <v>739</v>
      </c>
      <c r="D565" t="s">
        <v>924</v>
      </c>
      <c r="E565" t="s">
        <v>1498</v>
      </c>
      <c r="F565" t="s">
        <v>1561</v>
      </c>
      <c r="G565" t="s">
        <v>1605</v>
      </c>
      <c r="H565" t="s">
        <v>1626</v>
      </c>
      <c r="I565" t="s">
        <v>1630</v>
      </c>
      <c r="J565" t="s">
        <v>1646</v>
      </c>
      <c r="K565" t="s">
        <v>1658</v>
      </c>
      <c r="M565" t="s">
        <v>1684</v>
      </c>
      <c r="N565" t="s">
        <v>1698</v>
      </c>
    </row>
    <row r="566" spans="1:14" x14ac:dyDescent="0.2">
      <c r="A566" t="s">
        <v>578</v>
      </c>
      <c r="B566" t="s">
        <v>657</v>
      </c>
      <c r="C566" t="s">
        <v>739</v>
      </c>
      <c r="D566" t="s">
        <v>925</v>
      </c>
      <c r="E566" t="s">
        <v>1499</v>
      </c>
      <c r="F566" t="s">
        <v>1574</v>
      </c>
      <c r="G566" t="s">
        <v>1611</v>
      </c>
      <c r="H566" t="s">
        <v>1627</v>
      </c>
      <c r="I566" t="s">
        <v>1635</v>
      </c>
      <c r="J566" t="s">
        <v>1650</v>
      </c>
      <c r="K566" t="s">
        <v>1668</v>
      </c>
      <c r="M566" t="s">
        <v>1689</v>
      </c>
      <c r="N566" t="s">
        <v>1705</v>
      </c>
    </row>
    <row r="567" spans="1:14" x14ac:dyDescent="0.2">
      <c r="A567" t="s">
        <v>579</v>
      </c>
      <c r="B567" t="s">
        <v>657</v>
      </c>
      <c r="C567" t="s">
        <v>739</v>
      </c>
      <c r="D567" t="s">
        <v>925</v>
      </c>
      <c r="E567" t="s">
        <v>1500</v>
      </c>
      <c r="F567" t="s">
        <v>1575</v>
      </c>
      <c r="G567" t="s">
        <v>1612</v>
      </c>
      <c r="H567" t="s">
        <v>1626</v>
      </c>
      <c r="I567" t="s">
        <v>1636</v>
      </c>
      <c r="J567" t="s">
        <v>1650</v>
      </c>
      <c r="K567" t="s">
        <v>1669</v>
      </c>
      <c r="M567" t="s">
        <v>1689</v>
      </c>
      <c r="N567" t="s">
        <v>1706</v>
      </c>
    </row>
    <row r="568" spans="1:14" x14ac:dyDescent="0.2">
      <c r="A568" t="s">
        <v>580</v>
      </c>
      <c r="B568" t="s">
        <v>657</v>
      </c>
      <c r="C568" t="s">
        <v>739</v>
      </c>
      <c r="D568" t="s">
        <v>925</v>
      </c>
      <c r="E568" t="s">
        <v>1501</v>
      </c>
      <c r="F568" t="s">
        <v>1576</v>
      </c>
      <c r="G568" t="s">
        <v>1602</v>
      </c>
      <c r="H568" t="s">
        <v>1626</v>
      </c>
      <c r="I568" t="s">
        <v>1637</v>
      </c>
      <c r="J568" t="s">
        <v>1650</v>
      </c>
      <c r="K568" t="s">
        <v>1670</v>
      </c>
      <c r="M568" t="s">
        <v>1688</v>
      </c>
      <c r="N568" t="s">
        <v>1700</v>
      </c>
    </row>
    <row r="569" spans="1:14" x14ac:dyDescent="0.2">
      <c r="A569" t="s">
        <v>581</v>
      </c>
      <c r="B569" t="s">
        <v>658</v>
      </c>
      <c r="C569" t="s">
        <v>739</v>
      </c>
      <c r="D569" t="s">
        <v>926</v>
      </c>
      <c r="E569" t="s">
        <v>1502</v>
      </c>
      <c r="F569" t="s">
        <v>1565</v>
      </c>
      <c r="G569" t="s">
        <v>1607</v>
      </c>
      <c r="H569" t="s">
        <v>1626</v>
      </c>
      <c r="I569" t="s">
        <v>1632</v>
      </c>
      <c r="J569" t="s">
        <v>1645</v>
      </c>
      <c r="K569" t="s">
        <v>1662</v>
      </c>
      <c r="M569" t="s">
        <v>1686</v>
      </c>
      <c r="N569" t="s">
        <v>1700</v>
      </c>
    </row>
    <row r="570" spans="1:14" x14ac:dyDescent="0.2">
      <c r="A570" t="s">
        <v>582</v>
      </c>
      <c r="B570" t="s">
        <v>658</v>
      </c>
      <c r="C570" t="s">
        <v>739</v>
      </c>
      <c r="D570" t="s">
        <v>926</v>
      </c>
      <c r="E570" t="s">
        <v>1503</v>
      </c>
      <c r="F570" t="s">
        <v>1566</v>
      </c>
      <c r="G570" t="s">
        <v>1602</v>
      </c>
      <c r="H570" t="s">
        <v>1627</v>
      </c>
      <c r="I570" t="s">
        <v>1632</v>
      </c>
      <c r="J570" t="s">
        <v>1645</v>
      </c>
      <c r="K570" t="s">
        <v>1663</v>
      </c>
      <c r="M570" t="s">
        <v>1686</v>
      </c>
      <c r="N570" t="s">
        <v>1700</v>
      </c>
    </row>
    <row r="571" spans="1:14" x14ac:dyDescent="0.2">
      <c r="A571" t="s">
        <v>583</v>
      </c>
      <c r="B571" t="s">
        <v>658</v>
      </c>
      <c r="C571" t="s">
        <v>739</v>
      </c>
      <c r="D571" t="s">
        <v>926</v>
      </c>
      <c r="E571" t="s">
        <v>1504</v>
      </c>
      <c r="F571" t="s">
        <v>1567</v>
      </c>
      <c r="G571" t="s">
        <v>1608</v>
      </c>
      <c r="H571" t="s">
        <v>1626</v>
      </c>
      <c r="I571" t="s">
        <v>1632</v>
      </c>
      <c r="J571" t="s">
        <v>1645</v>
      </c>
      <c r="K571" t="s">
        <v>1664</v>
      </c>
      <c r="M571" t="s">
        <v>1686</v>
      </c>
      <c r="N571" t="s">
        <v>1700</v>
      </c>
    </row>
    <row r="572" spans="1:14" x14ac:dyDescent="0.2">
      <c r="A572" t="s">
        <v>584</v>
      </c>
      <c r="B572" t="s">
        <v>658</v>
      </c>
      <c r="C572" t="s">
        <v>739</v>
      </c>
      <c r="D572" t="s">
        <v>927</v>
      </c>
      <c r="E572" t="s">
        <v>1505</v>
      </c>
      <c r="F572" t="s">
        <v>1565</v>
      </c>
      <c r="G572" t="s">
        <v>1607</v>
      </c>
      <c r="H572" t="s">
        <v>1626</v>
      </c>
      <c r="I572" t="s">
        <v>1632</v>
      </c>
      <c r="J572" t="s">
        <v>1645</v>
      </c>
      <c r="K572" t="s">
        <v>1662</v>
      </c>
      <c r="M572" t="s">
        <v>1686</v>
      </c>
      <c r="N572" t="s">
        <v>1700</v>
      </c>
    </row>
    <row r="573" spans="1:14" x14ac:dyDescent="0.2">
      <c r="A573" t="s">
        <v>585</v>
      </c>
      <c r="B573" t="s">
        <v>658</v>
      </c>
      <c r="C573" t="s">
        <v>739</v>
      </c>
      <c r="D573" t="s">
        <v>927</v>
      </c>
      <c r="E573" t="s">
        <v>1506</v>
      </c>
      <c r="F573" t="s">
        <v>1566</v>
      </c>
      <c r="G573" t="s">
        <v>1602</v>
      </c>
      <c r="H573" t="s">
        <v>1627</v>
      </c>
      <c r="I573" t="s">
        <v>1632</v>
      </c>
      <c r="J573" t="s">
        <v>1645</v>
      </c>
      <c r="K573" t="s">
        <v>1663</v>
      </c>
      <c r="M573" t="s">
        <v>1686</v>
      </c>
      <c r="N573" t="s">
        <v>1700</v>
      </c>
    </row>
    <row r="574" spans="1:14" x14ac:dyDescent="0.2">
      <c r="A574" t="s">
        <v>586</v>
      </c>
      <c r="B574" t="s">
        <v>658</v>
      </c>
      <c r="C574" t="s">
        <v>739</v>
      </c>
      <c r="D574" t="s">
        <v>927</v>
      </c>
      <c r="E574" t="s">
        <v>1507</v>
      </c>
      <c r="F574" t="s">
        <v>1567</v>
      </c>
      <c r="G574" t="s">
        <v>1608</v>
      </c>
      <c r="H574" t="s">
        <v>1626</v>
      </c>
      <c r="I574" t="s">
        <v>1632</v>
      </c>
      <c r="J574" t="s">
        <v>1645</v>
      </c>
      <c r="K574" t="s">
        <v>1664</v>
      </c>
      <c r="M574" t="s">
        <v>1686</v>
      </c>
      <c r="N574" t="s">
        <v>1700</v>
      </c>
    </row>
    <row r="575" spans="1:14" x14ac:dyDescent="0.2">
      <c r="A575" t="s">
        <v>587</v>
      </c>
      <c r="B575" t="s">
        <v>658</v>
      </c>
      <c r="C575" t="s">
        <v>739</v>
      </c>
      <c r="D575" t="s">
        <v>928</v>
      </c>
      <c r="E575" t="s">
        <v>1508</v>
      </c>
      <c r="F575" t="s">
        <v>1562</v>
      </c>
      <c r="G575" t="s">
        <v>1606</v>
      </c>
      <c r="H575" t="s">
        <v>1627</v>
      </c>
      <c r="I575" t="s">
        <v>1631</v>
      </c>
      <c r="J575" t="s">
        <v>1645</v>
      </c>
      <c r="K575" t="s">
        <v>1659</v>
      </c>
      <c r="M575" t="s">
        <v>1685</v>
      </c>
      <c r="N575" t="s">
        <v>1700</v>
      </c>
    </row>
    <row r="576" spans="1:14" x14ac:dyDescent="0.2">
      <c r="A576" t="s">
        <v>588</v>
      </c>
      <c r="B576" t="s">
        <v>658</v>
      </c>
      <c r="C576" t="s">
        <v>739</v>
      </c>
      <c r="D576" t="s">
        <v>928</v>
      </c>
      <c r="E576" t="s">
        <v>1509</v>
      </c>
      <c r="F576" t="s">
        <v>1563</v>
      </c>
      <c r="G576" t="s">
        <v>1607</v>
      </c>
      <c r="H576" t="s">
        <v>1626</v>
      </c>
      <c r="I576" t="s">
        <v>1631</v>
      </c>
      <c r="J576" t="s">
        <v>1645</v>
      </c>
      <c r="K576" t="s">
        <v>1660</v>
      </c>
      <c r="M576" t="s">
        <v>1685</v>
      </c>
      <c r="N576" t="s">
        <v>1700</v>
      </c>
    </row>
    <row r="577" spans="1:14" x14ac:dyDescent="0.2">
      <c r="A577" t="s">
        <v>589</v>
      </c>
      <c r="B577" t="s">
        <v>658</v>
      </c>
      <c r="C577" t="s">
        <v>739</v>
      </c>
      <c r="D577" t="s">
        <v>928</v>
      </c>
      <c r="E577" t="s">
        <v>1510</v>
      </c>
      <c r="F577" t="s">
        <v>1564</v>
      </c>
      <c r="G577" t="s">
        <v>1607</v>
      </c>
      <c r="H577" t="s">
        <v>1626</v>
      </c>
      <c r="I577" t="s">
        <v>1631</v>
      </c>
      <c r="J577" t="s">
        <v>1645</v>
      </c>
      <c r="K577" t="s">
        <v>1661</v>
      </c>
      <c r="M577" t="s">
        <v>1685</v>
      </c>
      <c r="N577" t="s">
        <v>1700</v>
      </c>
    </row>
    <row r="578" spans="1:14" x14ac:dyDescent="0.2">
      <c r="A578" t="s">
        <v>590</v>
      </c>
      <c r="B578" t="s">
        <v>658</v>
      </c>
      <c r="C578" t="s">
        <v>739</v>
      </c>
      <c r="D578" t="s">
        <v>929</v>
      </c>
      <c r="E578" t="s">
        <v>1511</v>
      </c>
      <c r="F578" t="s">
        <v>1559</v>
      </c>
      <c r="G578" t="s">
        <v>1602</v>
      </c>
      <c r="H578" t="s">
        <v>1626</v>
      </c>
      <c r="I578" t="s">
        <v>1629</v>
      </c>
      <c r="J578" t="s">
        <v>1646</v>
      </c>
      <c r="K578" t="s">
        <v>1655</v>
      </c>
      <c r="M578" t="s">
        <v>1683</v>
      </c>
      <c r="N578" t="s">
        <v>1698</v>
      </c>
    </row>
    <row r="579" spans="1:14" x14ac:dyDescent="0.2">
      <c r="A579" t="s">
        <v>591</v>
      </c>
      <c r="B579" t="s">
        <v>658</v>
      </c>
      <c r="C579" t="s">
        <v>739</v>
      </c>
      <c r="D579" t="s">
        <v>929</v>
      </c>
      <c r="E579" t="s">
        <v>1512</v>
      </c>
      <c r="F579" t="s">
        <v>1560</v>
      </c>
      <c r="G579" t="s">
        <v>1604</v>
      </c>
      <c r="H579" t="s">
        <v>1626</v>
      </c>
      <c r="I579" t="s">
        <v>1629</v>
      </c>
      <c r="J579" t="s">
        <v>1646</v>
      </c>
      <c r="K579" t="s">
        <v>1657</v>
      </c>
      <c r="M579" t="s">
        <v>1683</v>
      </c>
      <c r="N579" t="s">
        <v>1698</v>
      </c>
    </row>
    <row r="580" spans="1:14" x14ac:dyDescent="0.2">
      <c r="A580" t="s">
        <v>592</v>
      </c>
      <c r="B580" t="s">
        <v>658</v>
      </c>
      <c r="C580" t="s">
        <v>739</v>
      </c>
      <c r="D580" t="s">
        <v>929</v>
      </c>
      <c r="E580" t="s">
        <v>1513</v>
      </c>
      <c r="F580" t="s">
        <v>1561</v>
      </c>
      <c r="G580" t="s">
        <v>1605</v>
      </c>
      <c r="H580" t="s">
        <v>1626</v>
      </c>
      <c r="I580" t="s">
        <v>1630</v>
      </c>
      <c r="J580" t="s">
        <v>1646</v>
      </c>
      <c r="K580" t="s">
        <v>1658</v>
      </c>
      <c r="M580" t="s">
        <v>1684</v>
      </c>
      <c r="N580" t="s">
        <v>1698</v>
      </c>
    </row>
    <row r="581" spans="1:14" x14ac:dyDescent="0.2">
      <c r="A581" t="s">
        <v>593</v>
      </c>
      <c r="B581" t="s">
        <v>658</v>
      </c>
      <c r="C581" t="s">
        <v>739</v>
      </c>
      <c r="D581" t="s">
        <v>930</v>
      </c>
      <c r="E581" t="s">
        <v>1514</v>
      </c>
      <c r="F581" t="s">
        <v>1589</v>
      </c>
      <c r="G581" t="s">
        <v>1602</v>
      </c>
      <c r="H581" t="s">
        <v>1626</v>
      </c>
      <c r="I581" t="s">
        <v>1630</v>
      </c>
      <c r="J581" t="s">
        <v>1646</v>
      </c>
      <c r="K581" t="s">
        <v>1666</v>
      </c>
      <c r="M581" t="s">
        <v>1692</v>
      </c>
      <c r="N581" t="s">
        <v>1710</v>
      </c>
    </row>
    <row r="582" spans="1:14" x14ac:dyDescent="0.2">
      <c r="A582" t="s">
        <v>594</v>
      </c>
      <c r="B582" t="s">
        <v>658</v>
      </c>
      <c r="C582" t="s">
        <v>739</v>
      </c>
      <c r="D582" t="s">
        <v>930</v>
      </c>
      <c r="E582" t="s">
        <v>1515</v>
      </c>
      <c r="F582" t="s">
        <v>1590</v>
      </c>
      <c r="G582" t="s">
        <v>1618</v>
      </c>
      <c r="H582" t="s">
        <v>1627</v>
      </c>
      <c r="I582" t="s">
        <v>1630</v>
      </c>
      <c r="J582" t="s">
        <v>1646</v>
      </c>
      <c r="K582" t="s">
        <v>1665</v>
      </c>
      <c r="M582" t="s">
        <v>1692</v>
      </c>
      <c r="N582" t="s">
        <v>1700</v>
      </c>
    </row>
    <row r="583" spans="1:14" x14ac:dyDescent="0.2">
      <c r="A583" t="s">
        <v>595</v>
      </c>
      <c r="B583" t="s">
        <v>658</v>
      </c>
      <c r="C583" t="s">
        <v>739</v>
      </c>
      <c r="D583" t="s">
        <v>930</v>
      </c>
      <c r="E583" t="s">
        <v>1516</v>
      </c>
      <c r="F583" t="s">
        <v>1591</v>
      </c>
      <c r="G583" t="s">
        <v>1619</v>
      </c>
      <c r="H583" t="s">
        <v>1627</v>
      </c>
      <c r="I583" t="s">
        <v>1639</v>
      </c>
      <c r="J583" t="s">
        <v>1646</v>
      </c>
      <c r="K583" t="s">
        <v>1677</v>
      </c>
      <c r="M583" t="s">
        <v>1692</v>
      </c>
      <c r="N583" t="s">
        <v>1711</v>
      </c>
    </row>
    <row r="584" spans="1:14" x14ac:dyDescent="0.2">
      <c r="A584" t="s">
        <v>596</v>
      </c>
      <c r="B584" t="s">
        <v>658</v>
      </c>
      <c r="C584" t="s">
        <v>739</v>
      </c>
      <c r="D584" t="s">
        <v>931</v>
      </c>
      <c r="E584" t="s">
        <v>1517</v>
      </c>
      <c r="F584" t="s">
        <v>1574</v>
      </c>
      <c r="G584" t="s">
        <v>1611</v>
      </c>
      <c r="H584" t="s">
        <v>1627</v>
      </c>
      <c r="I584" t="s">
        <v>1635</v>
      </c>
      <c r="J584" t="s">
        <v>1650</v>
      </c>
      <c r="K584" t="s">
        <v>1668</v>
      </c>
      <c r="M584" t="s">
        <v>1689</v>
      </c>
      <c r="N584" t="s">
        <v>1705</v>
      </c>
    </row>
    <row r="585" spans="1:14" x14ac:dyDescent="0.2">
      <c r="A585" t="s">
        <v>597</v>
      </c>
      <c r="B585" t="s">
        <v>658</v>
      </c>
      <c r="C585" t="s">
        <v>739</v>
      </c>
      <c r="D585" t="s">
        <v>931</v>
      </c>
      <c r="E585" t="s">
        <v>1518</v>
      </c>
      <c r="F585" t="s">
        <v>1575</v>
      </c>
      <c r="G585" t="s">
        <v>1612</v>
      </c>
      <c r="H585" t="s">
        <v>1626</v>
      </c>
      <c r="I585" t="s">
        <v>1636</v>
      </c>
      <c r="J585" t="s">
        <v>1650</v>
      </c>
      <c r="K585" t="s">
        <v>1669</v>
      </c>
      <c r="M585" t="s">
        <v>1689</v>
      </c>
      <c r="N585" t="s">
        <v>1706</v>
      </c>
    </row>
    <row r="586" spans="1:14" x14ac:dyDescent="0.2">
      <c r="A586" t="s">
        <v>598</v>
      </c>
      <c r="B586" t="s">
        <v>658</v>
      </c>
      <c r="C586" t="s">
        <v>739</v>
      </c>
      <c r="D586" t="s">
        <v>931</v>
      </c>
      <c r="E586" t="s">
        <v>1519</v>
      </c>
      <c r="F586" t="s">
        <v>1576</v>
      </c>
      <c r="G586" t="s">
        <v>1602</v>
      </c>
      <c r="H586" t="s">
        <v>1626</v>
      </c>
      <c r="I586" t="s">
        <v>1637</v>
      </c>
      <c r="J586" t="s">
        <v>1650</v>
      </c>
      <c r="K586" t="s">
        <v>1670</v>
      </c>
      <c r="M586" t="s">
        <v>1688</v>
      </c>
      <c r="N586" t="s">
        <v>1700</v>
      </c>
    </row>
    <row r="587" spans="1:14" x14ac:dyDescent="0.2">
      <c r="A587" t="s">
        <v>599</v>
      </c>
      <c r="B587" t="s">
        <v>659</v>
      </c>
      <c r="C587" t="s">
        <v>739</v>
      </c>
      <c r="D587" t="s">
        <v>932</v>
      </c>
      <c r="E587" t="s">
        <v>1520</v>
      </c>
      <c r="F587" t="s">
        <v>1565</v>
      </c>
      <c r="G587" t="s">
        <v>1607</v>
      </c>
      <c r="H587" t="s">
        <v>1626</v>
      </c>
      <c r="I587" t="s">
        <v>1632</v>
      </c>
      <c r="J587" t="s">
        <v>1645</v>
      </c>
      <c r="K587" t="s">
        <v>1662</v>
      </c>
      <c r="M587" t="s">
        <v>1686</v>
      </c>
      <c r="N587" t="s">
        <v>1700</v>
      </c>
    </row>
    <row r="588" spans="1:14" x14ac:dyDescent="0.2">
      <c r="A588" t="s">
        <v>600</v>
      </c>
      <c r="B588" t="s">
        <v>659</v>
      </c>
      <c r="C588" t="s">
        <v>739</v>
      </c>
      <c r="D588" t="s">
        <v>932</v>
      </c>
      <c r="E588" t="s">
        <v>1521</v>
      </c>
      <c r="F588" t="s">
        <v>1566</v>
      </c>
      <c r="G588" t="s">
        <v>1602</v>
      </c>
      <c r="H588" t="s">
        <v>1627</v>
      </c>
      <c r="I588" t="s">
        <v>1632</v>
      </c>
      <c r="J588" t="s">
        <v>1645</v>
      </c>
      <c r="K588" t="s">
        <v>1663</v>
      </c>
      <c r="M588" t="s">
        <v>1632</v>
      </c>
      <c r="N588" t="s">
        <v>1700</v>
      </c>
    </row>
    <row r="589" spans="1:14" x14ac:dyDescent="0.2">
      <c r="A589" t="s">
        <v>601</v>
      </c>
      <c r="B589" t="s">
        <v>659</v>
      </c>
      <c r="C589" t="s">
        <v>739</v>
      </c>
      <c r="D589" t="s">
        <v>932</v>
      </c>
      <c r="E589" t="s">
        <v>1522</v>
      </c>
      <c r="F589" t="s">
        <v>1567</v>
      </c>
      <c r="G589" t="s">
        <v>1608</v>
      </c>
      <c r="H589" t="s">
        <v>1626</v>
      </c>
      <c r="I589" t="s">
        <v>1632</v>
      </c>
      <c r="J589" t="s">
        <v>1645</v>
      </c>
      <c r="K589" t="s">
        <v>1664</v>
      </c>
      <c r="M589" t="s">
        <v>1686</v>
      </c>
      <c r="N589" t="s">
        <v>1700</v>
      </c>
    </row>
    <row r="590" spans="1:14" x14ac:dyDescent="0.2">
      <c r="A590" t="s">
        <v>602</v>
      </c>
      <c r="B590" t="s">
        <v>659</v>
      </c>
      <c r="C590" t="s">
        <v>739</v>
      </c>
      <c r="D590" t="s">
        <v>933</v>
      </c>
      <c r="E590" t="s">
        <v>1523</v>
      </c>
      <c r="F590" t="s">
        <v>1565</v>
      </c>
      <c r="G590" t="s">
        <v>1607</v>
      </c>
      <c r="H590" t="s">
        <v>1626</v>
      </c>
      <c r="I590" t="s">
        <v>1632</v>
      </c>
      <c r="J590" t="s">
        <v>1645</v>
      </c>
      <c r="K590" t="s">
        <v>1662</v>
      </c>
      <c r="M590" t="s">
        <v>1686</v>
      </c>
      <c r="N590" t="s">
        <v>1700</v>
      </c>
    </row>
    <row r="591" spans="1:14" x14ac:dyDescent="0.2">
      <c r="A591" t="s">
        <v>603</v>
      </c>
      <c r="B591" t="s">
        <v>659</v>
      </c>
      <c r="C591" t="s">
        <v>739</v>
      </c>
      <c r="D591" t="s">
        <v>933</v>
      </c>
      <c r="E591" t="s">
        <v>1524</v>
      </c>
      <c r="F591" t="s">
        <v>1566</v>
      </c>
      <c r="G591" t="s">
        <v>1602</v>
      </c>
      <c r="H591" t="s">
        <v>1627</v>
      </c>
      <c r="I591" t="s">
        <v>1632</v>
      </c>
      <c r="J591" t="s">
        <v>1645</v>
      </c>
      <c r="K591" t="s">
        <v>1663</v>
      </c>
      <c r="M591" t="s">
        <v>1632</v>
      </c>
      <c r="N591" t="s">
        <v>1700</v>
      </c>
    </row>
    <row r="592" spans="1:14" x14ac:dyDescent="0.2">
      <c r="A592" t="s">
        <v>604</v>
      </c>
      <c r="B592" t="s">
        <v>659</v>
      </c>
      <c r="C592" t="s">
        <v>739</v>
      </c>
      <c r="D592" t="s">
        <v>933</v>
      </c>
      <c r="E592" t="s">
        <v>1525</v>
      </c>
      <c r="F592" t="s">
        <v>1567</v>
      </c>
      <c r="G592" t="s">
        <v>1608</v>
      </c>
      <c r="H592" t="s">
        <v>1626</v>
      </c>
      <c r="I592" t="s">
        <v>1632</v>
      </c>
      <c r="J592" t="s">
        <v>1645</v>
      </c>
      <c r="K592" t="s">
        <v>1664</v>
      </c>
      <c r="M592" t="s">
        <v>1686</v>
      </c>
      <c r="N592" t="s">
        <v>1700</v>
      </c>
    </row>
    <row r="593" spans="1:14" x14ac:dyDescent="0.2">
      <c r="A593" t="s">
        <v>605</v>
      </c>
      <c r="B593" t="s">
        <v>659</v>
      </c>
      <c r="C593" t="s">
        <v>739</v>
      </c>
      <c r="D593" t="s">
        <v>934</v>
      </c>
      <c r="E593" t="s">
        <v>1526</v>
      </c>
      <c r="F593" t="s">
        <v>1562</v>
      </c>
      <c r="G593" t="s">
        <v>1606</v>
      </c>
      <c r="H593" t="s">
        <v>1627</v>
      </c>
      <c r="I593" t="s">
        <v>1631</v>
      </c>
      <c r="J593" t="s">
        <v>1645</v>
      </c>
      <c r="K593" t="s">
        <v>1659</v>
      </c>
      <c r="M593" t="s">
        <v>1685</v>
      </c>
      <c r="N593" t="s">
        <v>1700</v>
      </c>
    </row>
    <row r="594" spans="1:14" x14ac:dyDescent="0.2">
      <c r="A594" t="s">
        <v>606</v>
      </c>
      <c r="B594" t="s">
        <v>659</v>
      </c>
      <c r="C594" t="s">
        <v>739</v>
      </c>
      <c r="D594" t="s">
        <v>934</v>
      </c>
      <c r="E594" t="s">
        <v>1527</v>
      </c>
      <c r="F594" t="s">
        <v>1563</v>
      </c>
      <c r="G594" t="s">
        <v>1607</v>
      </c>
      <c r="H594" t="s">
        <v>1626</v>
      </c>
      <c r="I594" t="s">
        <v>1631</v>
      </c>
      <c r="J594" t="s">
        <v>1645</v>
      </c>
      <c r="K594" t="s">
        <v>1660</v>
      </c>
      <c r="M594" t="s">
        <v>1685</v>
      </c>
      <c r="N594" t="s">
        <v>1700</v>
      </c>
    </row>
    <row r="595" spans="1:14" x14ac:dyDescent="0.2">
      <c r="A595" t="s">
        <v>607</v>
      </c>
      <c r="B595" t="s">
        <v>659</v>
      </c>
      <c r="C595" t="s">
        <v>739</v>
      </c>
      <c r="D595" t="s">
        <v>934</v>
      </c>
      <c r="E595" t="s">
        <v>1528</v>
      </c>
      <c r="F595" t="s">
        <v>1564</v>
      </c>
      <c r="G595" t="s">
        <v>1607</v>
      </c>
      <c r="H595" t="s">
        <v>1626</v>
      </c>
      <c r="I595" t="s">
        <v>1631</v>
      </c>
      <c r="J595" t="s">
        <v>1645</v>
      </c>
      <c r="K595" t="s">
        <v>1661</v>
      </c>
      <c r="M595" t="s">
        <v>1685</v>
      </c>
      <c r="N595" t="s">
        <v>1700</v>
      </c>
    </row>
    <row r="596" spans="1:14" x14ac:dyDescent="0.2">
      <c r="A596" t="s">
        <v>608</v>
      </c>
      <c r="B596" t="s">
        <v>659</v>
      </c>
      <c r="C596" t="s">
        <v>739</v>
      </c>
      <c r="D596" t="s">
        <v>935</v>
      </c>
      <c r="E596" t="s">
        <v>1529</v>
      </c>
      <c r="F596" t="s">
        <v>1559</v>
      </c>
      <c r="G596" t="s">
        <v>1602</v>
      </c>
      <c r="H596" t="s">
        <v>1626</v>
      </c>
      <c r="I596" t="s">
        <v>1629</v>
      </c>
      <c r="J596" t="s">
        <v>1645</v>
      </c>
      <c r="K596" t="s">
        <v>1655</v>
      </c>
      <c r="M596" t="s">
        <v>1683</v>
      </c>
      <c r="N596" t="s">
        <v>1698</v>
      </c>
    </row>
    <row r="597" spans="1:14" x14ac:dyDescent="0.2">
      <c r="A597" t="s">
        <v>609</v>
      </c>
      <c r="B597" t="s">
        <v>659</v>
      </c>
      <c r="C597" t="s">
        <v>739</v>
      </c>
      <c r="D597" t="s">
        <v>935</v>
      </c>
      <c r="E597" t="s">
        <v>1530</v>
      </c>
      <c r="F597" t="s">
        <v>1560</v>
      </c>
      <c r="G597" t="s">
        <v>1604</v>
      </c>
      <c r="H597" t="s">
        <v>1626</v>
      </c>
      <c r="I597" t="s">
        <v>1629</v>
      </c>
      <c r="J597" t="s">
        <v>1645</v>
      </c>
      <c r="K597" t="s">
        <v>1657</v>
      </c>
      <c r="M597" t="s">
        <v>1683</v>
      </c>
      <c r="N597" t="s">
        <v>1698</v>
      </c>
    </row>
    <row r="598" spans="1:14" x14ac:dyDescent="0.2">
      <c r="A598" t="s">
        <v>610</v>
      </c>
      <c r="B598" t="s">
        <v>659</v>
      </c>
      <c r="C598" t="s">
        <v>739</v>
      </c>
      <c r="D598" t="s">
        <v>935</v>
      </c>
      <c r="E598" t="s">
        <v>1531</v>
      </c>
      <c r="F598" t="s">
        <v>1561</v>
      </c>
      <c r="G598" t="s">
        <v>1605</v>
      </c>
      <c r="H598" t="s">
        <v>1626</v>
      </c>
      <c r="I598" t="s">
        <v>1630</v>
      </c>
      <c r="J598" t="s">
        <v>1645</v>
      </c>
      <c r="K598" t="s">
        <v>1658</v>
      </c>
      <c r="M598" t="s">
        <v>1684</v>
      </c>
      <c r="N598" t="s">
        <v>1698</v>
      </c>
    </row>
    <row r="599" spans="1:14" x14ac:dyDescent="0.2">
      <c r="A599" t="s">
        <v>611</v>
      </c>
      <c r="B599" t="s">
        <v>659</v>
      </c>
      <c r="C599" t="s">
        <v>739</v>
      </c>
      <c r="D599" t="s">
        <v>936</v>
      </c>
      <c r="E599" t="s">
        <v>1532</v>
      </c>
      <c r="F599" t="s">
        <v>1583</v>
      </c>
      <c r="G599" t="s">
        <v>1616</v>
      </c>
      <c r="H599" t="s">
        <v>1627</v>
      </c>
      <c r="I599" t="s">
        <v>1640</v>
      </c>
      <c r="J599" t="s">
        <v>1648</v>
      </c>
      <c r="K599" t="s">
        <v>1672</v>
      </c>
      <c r="M599" t="s">
        <v>1692</v>
      </c>
      <c r="N599" t="s">
        <v>1700</v>
      </c>
    </row>
    <row r="600" spans="1:14" x14ac:dyDescent="0.2">
      <c r="A600" t="s">
        <v>612</v>
      </c>
      <c r="B600" t="s">
        <v>659</v>
      </c>
      <c r="C600" t="s">
        <v>739</v>
      </c>
      <c r="D600" t="s">
        <v>936</v>
      </c>
      <c r="E600" t="s">
        <v>1533</v>
      </c>
      <c r="F600" t="s">
        <v>1584</v>
      </c>
      <c r="G600" t="s">
        <v>1617</v>
      </c>
      <c r="H600" t="s">
        <v>1627</v>
      </c>
      <c r="I600" t="s">
        <v>1641</v>
      </c>
      <c r="J600" t="s">
        <v>1648</v>
      </c>
      <c r="K600" t="s">
        <v>1665</v>
      </c>
      <c r="M600" t="s">
        <v>1684</v>
      </c>
      <c r="N600" t="s">
        <v>1708</v>
      </c>
    </row>
    <row r="601" spans="1:14" x14ac:dyDescent="0.2">
      <c r="A601" t="s">
        <v>613</v>
      </c>
      <c r="B601" t="s">
        <v>659</v>
      </c>
      <c r="C601" t="s">
        <v>739</v>
      </c>
      <c r="D601" t="s">
        <v>936</v>
      </c>
      <c r="E601" t="s">
        <v>1534</v>
      </c>
      <c r="F601" t="s">
        <v>1585</v>
      </c>
      <c r="G601" t="s">
        <v>1607</v>
      </c>
      <c r="H601" t="s">
        <v>1626</v>
      </c>
      <c r="I601" t="s">
        <v>1642</v>
      </c>
      <c r="J601" t="s">
        <v>1648</v>
      </c>
      <c r="K601" t="s">
        <v>1673</v>
      </c>
      <c r="M601" t="s">
        <v>1642</v>
      </c>
      <c r="N601" t="s">
        <v>1700</v>
      </c>
    </row>
    <row r="602" spans="1:14" x14ac:dyDescent="0.2">
      <c r="A602" t="s">
        <v>614</v>
      </c>
      <c r="B602" t="s">
        <v>659</v>
      </c>
      <c r="C602" t="s">
        <v>739</v>
      </c>
      <c r="D602" t="s">
        <v>937</v>
      </c>
      <c r="E602" t="s">
        <v>1535</v>
      </c>
      <c r="F602" t="s">
        <v>1565</v>
      </c>
      <c r="G602" t="s">
        <v>1607</v>
      </c>
      <c r="H602" t="s">
        <v>1626</v>
      </c>
      <c r="I602" t="s">
        <v>1632</v>
      </c>
      <c r="J602" t="s">
        <v>1645</v>
      </c>
      <c r="K602" t="s">
        <v>1662</v>
      </c>
      <c r="M602" t="s">
        <v>1686</v>
      </c>
      <c r="N602" t="s">
        <v>1700</v>
      </c>
    </row>
    <row r="603" spans="1:14" x14ac:dyDescent="0.2">
      <c r="A603" t="s">
        <v>615</v>
      </c>
      <c r="B603" t="s">
        <v>659</v>
      </c>
      <c r="C603" t="s">
        <v>739</v>
      </c>
      <c r="D603" t="s">
        <v>937</v>
      </c>
      <c r="E603" t="s">
        <v>1536</v>
      </c>
      <c r="F603" t="s">
        <v>1566</v>
      </c>
      <c r="G603" t="s">
        <v>1602</v>
      </c>
      <c r="H603" t="s">
        <v>1627</v>
      </c>
      <c r="I603" t="s">
        <v>1632</v>
      </c>
      <c r="J603" t="s">
        <v>1645</v>
      </c>
      <c r="K603" t="s">
        <v>1663</v>
      </c>
      <c r="M603" t="s">
        <v>1632</v>
      </c>
      <c r="N603" t="s">
        <v>1700</v>
      </c>
    </row>
    <row r="604" spans="1:14" x14ac:dyDescent="0.2">
      <c r="A604" t="s">
        <v>616</v>
      </c>
      <c r="B604" t="s">
        <v>659</v>
      </c>
      <c r="C604" t="s">
        <v>739</v>
      </c>
      <c r="D604" t="s">
        <v>937</v>
      </c>
      <c r="E604" t="s">
        <v>1537</v>
      </c>
      <c r="F604" t="s">
        <v>1567</v>
      </c>
      <c r="G604" t="s">
        <v>1608</v>
      </c>
      <c r="H604" t="s">
        <v>1626</v>
      </c>
      <c r="I604" t="s">
        <v>1632</v>
      </c>
      <c r="J604" t="s">
        <v>1645</v>
      </c>
      <c r="K604" t="s">
        <v>1664</v>
      </c>
      <c r="M604" t="s">
        <v>1686</v>
      </c>
      <c r="N604" t="s">
        <v>1700</v>
      </c>
    </row>
    <row r="605" spans="1:14" x14ac:dyDescent="0.2">
      <c r="A605" t="s">
        <v>617</v>
      </c>
      <c r="B605" t="s">
        <v>660</v>
      </c>
      <c r="C605" t="s">
        <v>739</v>
      </c>
      <c r="D605" t="s">
        <v>938</v>
      </c>
      <c r="E605" t="s">
        <v>1538</v>
      </c>
      <c r="F605" t="s">
        <v>1565</v>
      </c>
      <c r="G605" t="s">
        <v>1607</v>
      </c>
      <c r="H605" t="s">
        <v>1626</v>
      </c>
      <c r="I605" t="s">
        <v>1632</v>
      </c>
      <c r="J605" t="s">
        <v>1645</v>
      </c>
      <c r="K605" t="s">
        <v>1662</v>
      </c>
      <c r="M605" t="s">
        <v>1686</v>
      </c>
      <c r="N605" t="s">
        <v>1700</v>
      </c>
    </row>
    <row r="606" spans="1:14" x14ac:dyDescent="0.2">
      <c r="A606" t="s">
        <v>618</v>
      </c>
      <c r="B606" t="s">
        <v>660</v>
      </c>
      <c r="C606" t="s">
        <v>739</v>
      </c>
      <c r="D606" t="s">
        <v>938</v>
      </c>
      <c r="E606" t="s">
        <v>1539</v>
      </c>
      <c r="F606" t="s">
        <v>1566</v>
      </c>
      <c r="G606" t="s">
        <v>1602</v>
      </c>
      <c r="H606" t="s">
        <v>1627</v>
      </c>
      <c r="I606" t="s">
        <v>1632</v>
      </c>
      <c r="J606" t="s">
        <v>1645</v>
      </c>
      <c r="K606" t="s">
        <v>1663</v>
      </c>
      <c r="M606" t="s">
        <v>1632</v>
      </c>
      <c r="N606" t="s">
        <v>1700</v>
      </c>
    </row>
    <row r="607" spans="1:14" x14ac:dyDescent="0.2">
      <c r="A607" t="s">
        <v>619</v>
      </c>
      <c r="B607" t="s">
        <v>660</v>
      </c>
      <c r="C607" t="s">
        <v>739</v>
      </c>
      <c r="D607" t="s">
        <v>938</v>
      </c>
      <c r="E607" t="s">
        <v>1540</v>
      </c>
      <c r="F607" t="s">
        <v>1567</v>
      </c>
      <c r="G607" t="s">
        <v>1608</v>
      </c>
      <c r="H607" t="s">
        <v>1626</v>
      </c>
      <c r="I607" t="s">
        <v>1632</v>
      </c>
      <c r="J607" t="s">
        <v>1645</v>
      </c>
      <c r="K607" t="s">
        <v>1664</v>
      </c>
      <c r="M607" t="s">
        <v>1686</v>
      </c>
      <c r="N607" t="s">
        <v>1700</v>
      </c>
    </row>
    <row r="608" spans="1:14" x14ac:dyDescent="0.2">
      <c r="A608" t="s">
        <v>620</v>
      </c>
      <c r="B608" t="s">
        <v>660</v>
      </c>
      <c r="C608" t="s">
        <v>739</v>
      </c>
      <c r="D608" t="s">
        <v>939</v>
      </c>
      <c r="E608" t="s">
        <v>1541</v>
      </c>
      <c r="F608" t="s">
        <v>1562</v>
      </c>
      <c r="G608" t="s">
        <v>1606</v>
      </c>
      <c r="H608" t="s">
        <v>1627</v>
      </c>
      <c r="I608" t="s">
        <v>1631</v>
      </c>
      <c r="J608" t="s">
        <v>1645</v>
      </c>
      <c r="K608" t="s">
        <v>1659</v>
      </c>
      <c r="M608" t="s">
        <v>1685</v>
      </c>
      <c r="N608" t="s">
        <v>1700</v>
      </c>
    </row>
    <row r="609" spans="1:14" x14ac:dyDescent="0.2">
      <c r="A609" t="s">
        <v>621</v>
      </c>
      <c r="B609" t="s">
        <v>660</v>
      </c>
      <c r="C609" t="s">
        <v>739</v>
      </c>
      <c r="D609" t="s">
        <v>939</v>
      </c>
      <c r="E609" t="s">
        <v>1542</v>
      </c>
      <c r="F609" t="s">
        <v>1563</v>
      </c>
      <c r="G609" t="s">
        <v>1607</v>
      </c>
      <c r="H609" t="s">
        <v>1626</v>
      </c>
      <c r="I609" t="s">
        <v>1631</v>
      </c>
      <c r="J609" t="s">
        <v>1645</v>
      </c>
      <c r="K609" t="s">
        <v>1660</v>
      </c>
      <c r="M609" t="s">
        <v>1685</v>
      </c>
      <c r="N609" t="s">
        <v>1700</v>
      </c>
    </row>
    <row r="610" spans="1:14" x14ac:dyDescent="0.2">
      <c r="A610" t="s">
        <v>622</v>
      </c>
      <c r="B610" t="s">
        <v>660</v>
      </c>
      <c r="C610" t="s">
        <v>739</v>
      </c>
      <c r="D610" t="s">
        <v>939</v>
      </c>
      <c r="E610" t="s">
        <v>1543</v>
      </c>
      <c r="F610" t="s">
        <v>1564</v>
      </c>
      <c r="G610" t="s">
        <v>1607</v>
      </c>
      <c r="H610" t="s">
        <v>1626</v>
      </c>
      <c r="I610" t="s">
        <v>1631</v>
      </c>
      <c r="J610" t="s">
        <v>1645</v>
      </c>
      <c r="K610" t="s">
        <v>1661</v>
      </c>
      <c r="M610" t="s">
        <v>1685</v>
      </c>
      <c r="N610" t="s">
        <v>1700</v>
      </c>
    </row>
    <row r="611" spans="1:14" x14ac:dyDescent="0.2">
      <c r="A611" t="s">
        <v>623</v>
      </c>
      <c r="B611" t="s">
        <v>660</v>
      </c>
      <c r="C611" t="s">
        <v>739</v>
      </c>
      <c r="D611" t="s">
        <v>940</v>
      </c>
      <c r="E611" t="s">
        <v>1544</v>
      </c>
      <c r="F611" t="s">
        <v>1559</v>
      </c>
      <c r="G611" t="s">
        <v>1602</v>
      </c>
      <c r="H611" t="s">
        <v>1626</v>
      </c>
      <c r="I611" t="s">
        <v>1629</v>
      </c>
      <c r="J611" t="s">
        <v>1646</v>
      </c>
      <c r="K611" t="s">
        <v>1655</v>
      </c>
      <c r="M611" t="s">
        <v>1683</v>
      </c>
      <c r="N611" t="s">
        <v>1698</v>
      </c>
    </row>
    <row r="612" spans="1:14" x14ac:dyDescent="0.2">
      <c r="A612" t="s">
        <v>624</v>
      </c>
      <c r="B612" t="s">
        <v>660</v>
      </c>
      <c r="C612" t="s">
        <v>739</v>
      </c>
      <c r="D612" t="s">
        <v>940</v>
      </c>
      <c r="E612" t="s">
        <v>1545</v>
      </c>
      <c r="F612" t="s">
        <v>1560</v>
      </c>
      <c r="G612" t="s">
        <v>1604</v>
      </c>
      <c r="H612" t="s">
        <v>1626</v>
      </c>
      <c r="I612" t="s">
        <v>1629</v>
      </c>
      <c r="J612" t="s">
        <v>1646</v>
      </c>
      <c r="K612" t="s">
        <v>1657</v>
      </c>
      <c r="M612" t="s">
        <v>1683</v>
      </c>
      <c r="N612" t="s">
        <v>1698</v>
      </c>
    </row>
    <row r="613" spans="1:14" x14ac:dyDescent="0.2">
      <c r="A613" t="s">
        <v>625</v>
      </c>
      <c r="B613" t="s">
        <v>660</v>
      </c>
      <c r="C613" t="s">
        <v>739</v>
      </c>
      <c r="D613" t="s">
        <v>940</v>
      </c>
      <c r="E613" t="s">
        <v>1546</v>
      </c>
      <c r="F613" t="s">
        <v>1561</v>
      </c>
      <c r="G613" t="s">
        <v>1605</v>
      </c>
      <c r="H613" t="s">
        <v>1626</v>
      </c>
      <c r="I613" t="s">
        <v>1630</v>
      </c>
      <c r="J613" t="s">
        <v>1646</v>
      </c>
      <c r="K613" t="s">
        <v>1658</v>
      </c>
      <c r="M613" t="s">
        <v>1684</v>
      </c>
      <c r="N613" t="s">
        <v>1698</v>
      </c>
    </row>
    <row r="614" spans="1:14" x14ac:dyDescent="0.2">
      <c r="A614" t="s">
        <v>626</v>
      </c>
      <c r="B614" t="s">
        <v>660</v>
      </c>
      <c r="C614" t="s">
        <v>739</v>
      </c>
      <c r="D614" t="s">
        <v>941</v>
      </c>
      <c r="E614" t="s">
        <v>1547</v>
      </c>
      <c r="F614" t="s">
        <v>1565</v>
      </c>
      <c r="G614" t="s">
        <v>1607</v>
      </c>
      <c r="H614" t="s">
        <v>1626</v>
      </c>
      <c r="I614" t="s">
        <v>1632</v>
      </c>
      <c r="J614" t="s">
        <v>1645</v>
      </c>
      <c r="K614" t="s">
        <v>1662</v>
      </c>
      <c r="M614" t="s">
        <v>1686</v>
      </c>
      <c r="N614" t="s">
        <v>1700</v>
      </c>
    </row>
    <row r="615" spans="1:14" x14ac:dyDescent="0.2">
      <c r="A615" t="s">
        <v>627</v>
      </c>
      <c r="B615" t="s">
        <v>660</v>
      </c>
      <c r="C615" t="s">
        <v>739</v>
      </c>
      <c r="D615" t="s">
        <v>941</v>
      </c>
      <c r="E615" t="s">
        <v>1548</v>
      </c>
      <c r="F615" t="s">
        <v>1566</v>
      </c>
      <c r="G615" t="s">
        <v>1602</v>
      </c>
      <c r="H615" t="s">
        <v>1627</v>
      </c>
      <c r="I615" t="s">
        <v>1632</v>
      </c>
      <c r="J615" t="s">
        <v>1645</v>
      </c>
      <c r="K615" t="s">
        <v>1663</v>
      </c>
      <c r="M615" t="s">
        <v>1632</v>
      </c>
      <c r="N615" t="s">
        <v>1700</v>
      </c>
    </row>
    <row r="616" spans="1:14" x14ac:dyDescent="0.2">
      <c r="A616" t="s">
        <v>628</v>
      </c>
      <c r="B616" t="s">
        <v>660</v>
      </c>
      <c r="C616" t="s">
        <v>739</v>
      </c>
      <c r="D616" t="s">
        <v>941</v>
      </c>
      <c r="E616" t="s">
        <v>1549</v>
      </c>
      <c r="F616" t="s">
        <v>1567</v>
      </c>
      <c r="G616" t="s">
        <v>1608</v>
      </c>
      <c r="H616" t="s">
        <v>1626</v>
      </c>
      <c r="I616" t="s">
        <v>1632</v>
      </c>
      <c r="J616" t="s">
        <v>1645</v>
      </c>
      <c r="K616" t="s">
        <v>1664</v>
      </c>
      <c r="M616" t="s">
        <v>1686</v>
      </c>
      <c r="N616" t="s">
        <v>1700</v>
      </c>
    </row>
    <row r="617" spans="1:14" x14ac:dyDescent="0.2">
      <c r="A617" t="s">
        <v>629</v>
      </c>
      <c r="B617" t="s">
        <v>660</v>
      </c>
      <c r="C617" t="s">
        <v>739</v>
      </c>
      <c r="D617" t="s">
        <v>942</v>
      </c>
      <c r="E617" t="s">
        <v>1550</v>
      </c>
      <c r="F617" t="s">
        <v>1562</v>
      </c>
      <c r="G617" t="s">
        <v>1606</v>
      </c>
      <c r="H617" t="s">
        <v>1627</v>
      </c>
      <c r="I617" t="s">
        <v>1631</v>
      </c>
      <c r="J617" t="s">
        <v>1645</v>
      </c>
      <c r="K617" t="s">
        <v>1659</v>
      </c>
      <c r="M617" t="s">
        <v>1683</v>
      </c>
      <c r="N617" t="s">
        <v>1700</v>
      </c>
    </row>
    <row r="618" spans="1:14" x14ac:dyDescent="0.2">
      <c r="A618" t="s">
        <v>630</v>
      </c>
      <c r="B618" t="s">
        <v>660</v>
      </c>
      <c r="C618" t="s">
        <v>739</v>
      </c>
      <c r="D618" t="s">
        <v>942</v>
      </c>
      <c r="E618" t="s">
        <v>1551</v>
      </c>
      <c r="F618" t="s">
        <v>1563</v>
      </c>
      <c r="G618" t="s">
        <v>1607</v>
      </c>
      <c r="H618" t="s">
        <v>1626</v>
      </c>
      <c r="I618" t="s">
        <v>1631</v>
      </c>
      <c r="J618" t="s">
        <v>1645</v>
      </c>
      <c r="K618" t="s">
        <v>1660</v>
      </c>
      <c r="M618" t="s">
        <v>1683</v>
      </c>
      <c r="N618" t="s">
        <v>1700</v>
      </c>
    </row>
    <row r="619" spans="1:14" x14ac:dyDescent="0.2">
      <c r="A619" t="s">
        <v>631</v>
      </c>
      <c r="B619" t="s">
        <v>660</v>
      </c>
      <c r="C619" t="s">
        <v>739</v>
      </c>
      <c r="D619" t="s">
        <v>942</v>
      </c>
      <c r="E619" t="s">
        <v>1552</v>
      </c>
      <c r="F619" t="s">
        <v>1564</v>
      </c>
      <c r="G619" t="s">
        <v>1607</v>
      </c>
      <c r="H619" t="s">
        <v>1626</v>
      </c>
      <c r="I619" t="s">
        <v>1631</v>
      </c>
      <c r="J619" t="s">
        <v>1645</v>
      </c>
      <c r="K619" t="s">
        <v>1661</v>
      </c>
      <c r="M619" t="s">
        <v>1683</v>
      </c>
      <c r="N619" t="s">
        <v>1700</v>
      </c>
    </row>
    <row r="620" spans="1:14" x14ac:dyDescent="0.2">
      <c r="A620" t="s">
        <v>632</v>
      </c>
      <c r="B620" t="s">
        <v>660</v>
      </c>
      <c r="C620" t="s">
        <v>739</v>
      </c>
      <c r="D620" t="s">
        <v>943</v>
      </c>
      <c r="E620" t="s">
        <v>1553</v>
      </c>
      <c r="F620" t="s">
        <v>1565</v>
      </c>
      <c r="G620" t="s">
        <v>1607</v>
      </c>
      <c r="H620" t="s">
        <v>1626</v>
      </c>
      <c r="I620" t="s">
        <v>1632</v>
      </c>
      <c r="J620" t="s">
        <v>1645</v>
      </c>
      <c r="K620" t="s">
        <v>1662</v>
      </c>
      <c r="M620" t="s">
        <v>1686</v>
      </c>
      <c r="N620" t="s">
        <v>1700</v>
      </c>
    </row>
    <row r="621" spans="1:14" x14ac:dyDescent="0.2">
      <c r="A621" t="s">
        <v>633</v>
      </c>
      <c r="B621" t="s">
        <v>660</v>
      </c>
      <c r="C621" t="s">
        <v>739</v>
      </c>
      <c r="D621" t="s">
        <v>943</v>
      </c>
      <c r="E621" t="s">
        <v>1554</v>
      </c>
      <c r="F621" t="s">
        <v>1566</v>
      </c>
      <c r="G621" t="s">
        <v>1602</v>
      </c>
      <c r="H621" t="s">
        <v>1627</v>
      </c>
      <c r="I621" t="s">
        <v>1632</v>
      </c>
      <c r="J621" t="s">
        <v>1645</v>
      </c>
      <c r="K621" t="s">
        <v>1663</v>
      </c>
      <c r="M621" t="s">
        <v>1632</v>
      </c>
      <c r="N621" t="s">
        <v>1700</v>
      </c>
    </row>
    <row r="622" spans="1:14" x14ac:dyDescent="0.2">
      <c r="A622" t="s">
        <v>634</v>
      </c>
      <c r="B622" t="s">
        <v>660</v>
      </c>
      <c r="C622" t="s">
        <v>739</v>
      </c>
      <c r="D622" t="s">
        <v>943</v>
      </c>
      <c r="E622" t="s">
        <v>1555</v>
      </c>
      <c r="F622" t="s">
        <v>1567</v>
      </c>
      <c r="G622" t="s">
        <v>1608</v>
      </c>
      <c r="H622" t="s">
        <v>1626</v>
      </c>
      <c r="I622" t="s">
        <v>1632</v>
      </c>
      <c r="J622" t="s">
        <v>1645</v>
      </c>
      <c r="K622" t="s">
        <v>1664</v>
      </c>
      <c r="M622" t="s">
        <v>1686</v>
      </c>
      <c r="N622" t="s">
        <v>1700</v>
      </c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2"/>
  <sheetViews>
    <sheetView workbookViewId="0"/>
  </sheetViews>
  <sheetFormatPr baseColWidth="10" defaultColWidth="8.83203125" defaultRowHeight="15" x14ac:dyDescent="0.2"/>
  <cols>
    <col min="1" max="1" width="12" bestFit="1" customWidth="1"/>
    <col min="5" max="5" width="18.83203125" bestFit="1" customWidth="1"/>
    <col min="6" max="6" width="13.5" bestFit="1" customWidth="1"/>
    <col min="7" max="7" width="6.1640625" bestFit="1" customWidth="1"/>
    <col min="8" max="9" width="10.1640625" bestFit="1" customWidth="1"/>
    <col min="10" max="10" width="23" bestFit="1" customWidth="1"/>
  </cols>
  <sheetData>
    <row r="1" spans="1:10" x14ac:dyDescent="0.2">
      <c r="A1" s="1" t="s">
        <v>0</v>
      </c>
      <c r="B1" s="1" t="s">
        <v>1716</v>
      </c>
      <c r="C1" s="1" t="s">
        <v>1717</v>
      </c>
      <c r="D1" s="1" t="s">
        <v>1718</v>
      </c>
      <c r="E1" s="1" t="s">
        <v>1719</v>
      </c>
      <c r="F1" s="1" t="s">
        <v>1720</v>
      </c>
      <c r="G1" s="1" t="s">
        <v>1721</v>
      </c>
      <c r="H1" s="1" t="s">
        <v>1722</v>
      </c>
      <c r="I1" s="1" t="s">
        <v>1723</v>
      </c>
      <c r="J1" s="1" t="s">
        <v>1724</v>
      </c>
    </row>
    <row r="2" spans="1:10" x14ac:dyDescent="0.2">
      <c r="A2" t="s">
        <v>14</v>
      </c>
      <c r="B2" t="s">
        <v>1725</v>
      </c>
      <c r="C2" t="s">
        <v>1734</v>
      </c>
      <c r="E2" t="s">
        <v>1601</v>
      </c>
      <c r="F2" t="s">
        <v>1626</v>
      </c>
      <c r="G2">
        <v>69.5</v>
      </c>
      <c r="H2">
        <v>100</v>
      </c>
      <c r="I2">
        <v>100</v>
      </c>
      <c r="J2" t="s">
        <v>1735</v>
      </c>
    </row>
    <row r="3" spans="1:10" x14ac:dyDescent="0.2">
      <c r="A3" t="s">
        <v>15</v>
      </c>
      <c r="B3" t="s">
        <v>1725</v>
      </c>
      <c r="C3" t="s">
        <v>1734</v>
      </c>
      <c r="E3" t="s">
        <v>1602</v>
      </c>
      <c r="F3" t="s">
        <v>1626</v>
      </c>
      <c r="G3">
        <v>59.5</v>
      </c>
      <c r="H3">
        <v>89.25</v>
      </c>
      <c r="I3">
        <v>100</v>
      </c>
      <c r="J3" t="s">
        <v>1735</v>
      </c>
    </row>
    <row r="4" spans="1:10" x14ac:dyDescent="0.2">
      <c r="A4" t="s">
        <v>16</v>
      </c>
      <c r="B4" t="s">
        <v>1725</v>
      </c>
      <c r="C4" t="s">
        <v>1734</v>
      </c>
      <c r="E4" t="s">
        <v>1603</v>
      </c>
      <c r="F4" t="s">
        <v>1627</v>
      </c>
      <c r="G4">
        <v>3</v>
      </c>
      <c r="H4">
        <v>4.5</v>
      </c>
      <c r="I4">
        <v>7.5</v>
      </c>
      <c r="J4" t="s">
        <v>1735</v>
      </c>
    </row>
    <row r="5" spans="1:10" x14ac:dyDescent="0.2">
      <c r="A5" t="s">
        <v>17</v>
      </c>
      <c r="B5" t="s">
        <v>1725</v>
      </c>
      <c r="C5" t="s">
        <v>1734</v>
      </c>
      <c r="E5" t="s">
        <v>1601</v>
      </c>
      <c r="F5" t="s">
        <v>1626</v>
      </c>
      <c r="G5">
        <v>69.5</v>
      </c>
      <c r="H5">
        <v>100</v>
      </c>
      <c r="I5">
        <v>100</v>
      </c>
      <c r="J5" t="s">
        <v>1735</v>
      </c>
    </row>
    <row r="6" spans="1:10" x14ac:dyDescent="0.2">
      <c r="A6" t="s">
        <v>18</v>
      </c>
      <c r="B6" t="s">
        <v>1725</v>
      </c>
      <c r="C6" t="s">
        <v>1734</v>
      </c>
      <c r="E6" t="s">
        <v>1602</v>
      </c>
      <c r="F6" t="s">
        <v>1626</v>
      </c>
      <c r="G6">
        <v>59.5</v>
      </c>
      <c r="H6">
        <v>89.25</v>
      </c>
      <c r="I6">
        <v>100</v>
      </c>
      <c r="J6" t="s">
        <v>1735</v>
      </c>
    </row>
    <row r="7" spans="1:10" x14ac:dyDescent="0.2">
      <c r="A7" t="s">
        <v>19</v>
      </c>
      <c r="B7" t="s">
        <v>1725</v>
      </c>
      <c r="C7" t="s">
        <v>1734</v>
      </c>
      <c r="E7" t="s">
        <v>1603</v>
      </c>
      <c r="F7" t="s">
        <v>1627</v>
      </c>
      <c r="G7">
        <v>3</v>
      </c>
      <c r="H7">
        <v>4.5</v>
      </c>
      <c r="I7">
        <v>7.5</v>
      </c>
      <c r="J7" t="s">
        <v>1735</v>
      </c>
    </row>
    <row r="8" spans="1:10" x14ac:dyDescent="0.2">
      <c r="A8" t="s">
        <v>20</v>
      </c>
      <c r="B8" t="s">
        <v>1726</v>
      </c>
      <c r="C8" t="s">
        <v>1734</v>
      </c>
      <c r="E8" t="s">
        <v>1602</v>
      </c>
      <c r="F8" t="s">
        <v>1626</v>
      </c>
      <c r="G8">
        <v>59.5</v>
      </c>
      <c r="H8">
        <v>89.25</v>
      </c>
      <c r="I8">
        <v>100</v>
      </c>
      <c r="J8" t="s">
        <v>1735</v>
      </c>
    </row>
    <row r="9" spans="1:10" x14ac:dyDescent="0.2">
      <c r="A9" t="s">
        <v>21</v>
      </c>
      <c r="B9" t="s">
        <v>1726</v>
      </c>
      <c r="C9" t="s">
        <v>1734</v>
      </c>
      <c r="E9" t="s">
        <v>1604</v>
      </c>
      <c r="F9" t="s">
        <v>1626</v>
      </c>
      <c r="G9">
        <v>82</v>
      </c>
      <c r="H9">
        <v>100</v>
      </c>
      <c r="I9">
        <v>100</v>
      </c>
      <c r="J9" t="s">
        <v>1735</v>
      </c>
    </row>
    <row r="10" spans="1:10" x14ac:dyDescent="0.2">
      <c r="A10" t="s">
        <v>22</v>
      </c>
      <c r="B10" t="s">
        <v>1726</v>
      </c>
      <c r="C10" t="s">
        <v>1734</v>
      </c>
      <c r="E10" t="s">
        <v>1605</v>
      </c>
      <c r="F10" t="s">
        <v>1626</v>
      </c>
      <c r="G10">
        <v>49.5</v>
      </c>
      <c r="H10">
        <v>74.25</v>
      </c>
      <c r="I10">
        <v>100</v>
      </c>
      <c r="J10" t="s">
        <v>1735</v>
      </c>
    </row>
    <row r="11" spans="1:10" x14ac:dyDescent="0.2">
      <c r="A11" t="s">
        <v>23</v>
      </c>
      <c r="B11" t="s">
        <v>1725</v>
      </c>
      <c r="C11" t="s">
        <v>1734</v>
      </c>
      <c r="E11" t="s">
        <v>1606</v>
      </c>
      <c r="F11" t="s">
        <v>1627</v>
      </c>
      <c r="G11">
        <v>0.5</v>
      </c>
      <c r="H11">
        <v>0.75</v>
      </c>
      <c r="I11">
        <v>1.25</v>
      </c>
      <c r="J11" t="s">
        <v>1735</v>
      </c>
    </row>
    <row r="12" spans="1:10" x14ac:dyDescent="0.2">
      <c r="A12" t="s">
        <v>24</v>
      </c>
      <c r="B12" t="s">
        <v>1725</v>
      </c>
      <c r="C12" t="s">
        <v>1734</v>
      </c>
      <c r="E12" t="s">
        <v>1607</v>
      </c>
      <c r="F12" t="s">
        <v>1626</v>
      </c>
      <c r="G12">
        <v>0.66999999999999993</v>
      </c>
      <c r="H12">
        <v>1</v>
      </c>
      <c r="I12">
        <v>1</v>
      </c>
      <c r="J12" t="s">
        <v>1735</v>
      </c>
    </row>
    <row r="13" spans="1:10" x14ac:dyDescent="0.2">
      <c r="A13" t="s">
        <v>25</v>
      </c>
      <c r="B13" t="s">
        <v>1725</v>
      </c>
      <c r="C13" t="s">
        <v>1734</v>
      </c>
      <c r="E13" t="s">
        <v>1607</v>
      </c>
      <c r="F13" t="s">
        <v>1626</v>
      </c>
      <c r="G13">
        <v>0.5</v>
      </c>
      <c r="H13">
        <v>0.75</v>
      </c>
      <c r="I13">
        <v>0.9</v>
      </c>
      <c r="J13" t="s">
        <v>1736</v>
      </c>
    </row>
    <row r="14" spans="1:10" x14ac:dyDescent="0.2">
      <c r="A14" t="s">
        <v>26</v>
      </c>
      <c r="B14" t="s">
        <v>1725</v>
      </c>
      <c r="C14" t="s">
        <v>1734</v>
      </c>
      <c r="E14" t="s">
        <v>1602</v>
      </c>
      <c r="F14" t="s">
        <v>1626</v>
      </c>
      <c r="G14">
        <v>59.5</v>
      </c>
      <c r="H14">
        <v>89.25</v>
      </c>
      <c r="I14">
        <v>100</v>
      </c>
      <c r="J14" t="s">
        <v>1735</v>
      </c>
    </row>
    <row r="15" spans="1:10" x14ac:dyDescent="0.2">
      <c r="A15" t="s">
        <v>27</v>
      </c>
      <c r="B15" t="s">
        <v>1725</v>
      </c>
      <c r="C15" t="s">
        <v>1734</v>
      </c>
      <c r="E15" t="s">
        <v>1604</v>
      </c>
      <c r="F15" t="s">
        <v>1626</v>
      </c>
      <c r="G15">
        <v>82</v>
      </c>
      <c r="H15">
        <v>100</v>
      </c>
      <c r="I15">
        <v>100</v>
      </c>
      <c r="J15" t="s">
        <v>1735</v>
      </c>
    </row>
    <row r="16" spans="1:10" x14ac:dyDescent="0.2">
      <c r="A16" t="s">
        <v>28</v>
      </c>
      <c r="B16" t="s">
        <v>1725</v>
      </c>
      <c r="C16" t="s">
        <v>1734</v>
      </c>
      <c r="E16" t="s">
        <v>1605</v>
      </c>
      <c r="F16" t="s">
        <v>1626</v>
      </c>
      <c r="G16">
        <v>49.5</v>
      </c>
      <c r="H16">
        <v>74.25</v>
      </c>
      <c r="I16">
        <v>100</v>
      </c>
      <c r="J16" t="s">
        <v>1735</v>
      </c>
    </row>
    <row r="17" spans="1:10" x14ac:dyDescent="0.2">
      <c r="A17" t="s">
        <v>29</v>
      </c>
      <c r="B17" t="s">
        <v>1725</v>
      </c>
      <c r="C17" t="s">
        <v>1734</v>
      </c>
      <c r="E17" t="s">
        <v>1607</v>
      </c>
      <c r="F17" t="s">
        <v>1626</v>
      </c>
      <c r="G17">
        <v>0.64500000000000002</v>
      </c>
      <c r="H17">
        <v>0.96750000000000003</v>
      </c>
      <c r="I17">
        <v>1</v>
      </c>
      <c r="J17" t="s">
        <v>1735</v>
      </c>
    </row>
    <row r="18" spans="1:10" x14ac:dyDescent="0.2">
      <c r="A18" t="s">
        <v>30</v>
      </c>
      <c r="B18" t="s">
        <v>1725</v>
      </c>
      <c r="C18" t="s">
        <v>1734</v>
      </c>
      <c r="E18" t="s">
        <v>1602</v>
      </c>
      <c r="F18" t="s">
        <v>1627</v>
      </c>
      <c r="G18">
        <v>15.5</v>
      </c>
      <c r="H18">
        <v>23.25</v>
      </c>
      <c r="I18">
        <v>38.75</v>
      </c>
      <c r="J18" t="s">
        <v>1735</v>
      </c>
    </row>
    <row r="19" spans="1:10" x14ac:dyDescent="0.2">
      <c r="A19" t="s">
        <v>31</v>
      </c>
      <c r="B19" t="s">
        <v>1725</v>
      </c>
      <c r="C19" t="s">
        <v>1734</v>
      </c>
      <c r="E19" t="s">
        <v>1608</v>
      </c>
      <c r="F19" t="s">
        <v>1626</v>
      </c>
      <c r="G19">
        <v>1.5</v>
      </c>
      <c r="H19">
        <v>2.25</v>
      </c>
      <c r="I19">
        <v>3.75</v>
      </c>
      <c r="J19" t="s">
        <v>1735</v>
      </c>
    </row>
    <row r="20" spans="1:10" x14ac:dyDescent="0.2">
      <c r="A20" t="s">
        <v>32</v>
      </c>
      <c r="B20" t="s">
        <v>1725</v>
      </c>
      <c r="C20" t="s">
        <v>1734</v>
      </c>
      <c r="E20" t="s">
        <v>1601</v>
      </c>
      <c r="F20" t="s">
        <v>1626</v>
      </c>
      <c r="G20">
        <v>69.5</v>
      </c>
      <c r="H20">
        <v>100</v>
      </c>
      <c r="I20">
        <v>100</v>
      </c>
      <c r="J20" t="s">
        <v>1735</v>
      </c>
    </row>
    <row r="21" spans="1:10" x14ac:dyDescent="0.2">
      <c r="A21" t="s">
        <v>33</v>
      </c>
      <c r="B21" t="s">
        <v>1725</v>
      </c>
      <c r="C21" t="s">
        <v>1734</v>
      </c>
      <c r="E21" t="s">
        <v>1602</v>
      </c>
      <c r="F21" t="s">
        <v>1626</v>
      </c>
      <c r="G21">
        <v>59.5</v>
      </c>
      <c r="H21">
        <v>89.25</v>
      </c>
      <c r="I21">
        <v>100</v>
      </c>
      <c r="J21" t="s">
        <v>1735</v>
      </c>
    </row>
    <row r="22" spans="1:10" x14ac:dyDescent="0.2">
      <c r="A22" t="s">
        <v>34</v>
      </c>
      <c r="B22" t="s">
        <v>1725</v>
      </c>
      <c r="C22" t="s">
        <v>1734</v>
      </c>
      <c r="E22" t="s">
        <v>1603</v>
      </c>
      <c r="F22" t="s">
        <v>1627</v>
      </c>
      <c r="G22">
        <v>3</v>
      </c>
      <c r="H22">
        <v>4.5</v>
      </c>
      <c r="I22">
        <v>7.5</v>
      </c>
      <c r="J22" t="s">
        <v>1735</v>
      </c>
    </row>
    <row r="23" spans="1:10" x14ac:dyDescent="0.2">
      <c r="A23" t="s">
        <v>35</v>
      </c>
      <c r="B23" t="s">
        <v>1725</v>
      </c>
      <c r="C23" t="s">
        <v>1734</v>
      </c>
      <c r="E23" t="s">
        <v>1606</v>
      </c>
      <c r="F23" t="s">
        <v>1627</v>
      </c>
      <c r="G23">
        <v>0.5</v>
      </c>
      <c r="H23">
        <v>0.75</v>
      </c>
      <c r="I23">
        <v>1.25</v>
      </c>
      <c r="J23" t="s">
        <v>1735</v>
      </c>
    </row>
    <row r="24" spans="1:10" x14ac:dyDescent="0.2">
      <c r="A24" t="s">
        <v>36</v>
      </c>
      <c r="B24" t="s">
        <v>1725</v>
      </c>
      <c r="C24" t="s">
        <v>1734</v>
      </c>
      <c r="E24" t="s">
        <v>1607</v>
      </c>
      <c r="F24" t="s">
        <v>1626</v>
      </c>
      <c r="G24">
        <v>0.66999999999999993</v>
      </c>
      <c r="H24">
        <v>1</v>
      </c>
      <c r="I24">
        <v>1</v>
      </c>
      <c r="J24" t="s">
        <v>1735</v>
      </c>
    </row>
    <row r="25" spans="1:10" x14ac:dyDescent="0.2">
      <c r="A25" t="s">
        <v>37</v>
      </c>
      <c r="B25" t="s">
        <v>1725</v>
      </c>
      <c r="C25" t="s">
        <v>1734</v>
      </c>
      <c r="E25" t="s">
        <v>1607</v>
      </c>
      <c r="F25" t="s">
        <v>1626</v>
      </c>
      <c r="G25">
        <v>0.5</v>
      </c>
      <c r="H25">
        <v>0.75</v>
      </c>
      <c r="I25">
        <v>0.9</v>
      </c>
      <c r="J25" t="s">
        <v>1736</v>
      </c>
    </row>
    <row r="26" spans="1:10" x14ac:dyDescent="0.2">
      <c r="A26" t="s">
        <v>38</v>
      </c>
      <c r="B26" t="s">
        <v>1725</v>
      </c>
      <c r="C26" t="s">
        <v>1734</v>
      </c>
      <c r="E26" t="s">
        <v>1601</v>
      </c>
      <c r="F26" t="s">
        <v>1626</v>
      </c>
      <c r="G26">
        <v>69.5</v>
      </c>
      <c r="H26">
        <v>100</v>
      </c>
      <c r="I26">
        <v>100</v>
      </c>
      <c r="J26" t="s">
        <v>1735</v>
      </c>
    </row>
    <row r="27" spans="1:10" x14ac:dyDescent="0.2">
      <c r="A27" t="s">
        <v>39</v>
      </c>
      <c r="B27" t="s">
        <v>1725</v>
      </c>
      <c r="C27" t="s">
        <v>1734</v>
      </c>
      <c r="E27" t="s">
        <v>1602</v>
      </c>
      <c r="F27" t="s">
        <v>1626</v>
      </c>
      <c r="G27">
        <v>59.5</v>
      </c>
      <c r="H27">
        <v>89.25</v>
      </c>
      <c r="I27">
        <v>100</v>
      </c>
      <c r="J27" t="s">
        <v>1735</v>
      </c>
    </row>
    <row r="28" spans="1:10" x14ac:dyDescent="0.2">
      <c r="A28" t="s">
        <v>40</v>
      </c>
      <c r="B28" t="s">
        <v>1725</v>
      </c>
      <c r="C28" t="s">
        <v>1734</v>
      </c>
      <c r="E28" t="s">
        <v>1603</v>
      </c>
      <c r="F28" t="s">
        <v>1627</v>
      </c>
      <c r="G28">
        <v>3</v>
      </c>
      <c r="H28">
        <v>4.5</v>
      </c>
      <c r="I28">
        <v>7.5</v>
      </c>
      <c r="J28" t="s">
        <v>1735</v>
      </c>
    </row>
    <row r="29" spans="1:10" x14ac:dyDescent="0.2">
      <c r="A29" t="s">
        <v>41</v>
      </c>
      <c r="B29" t="s">
        <v>1727</v>
      </c>
      <c r="C29" t="s">
        <v>1734</v>
      </c>
      <c r="E29" t="s">
        <v>1609</v>
      </c>
      <c r="F29" t="s">
        <v>1627</v>
      </c>
      <c r="G29">
        <v>1</v>
      </c>
      <c r="H29">
        <v>1.5</v>
      </c>
      <c r="I29">
        <v>2.5</v>
      </c>
      <c r="J29" t="s">
        <v>1737</v>
      </c>
    </row>
    <row r="30" spans="1:10" x14ac:dyDescent="0.2">
      <c r="A30" t="s">
        <v>42</v>
      </c>
      <c r="B30" t="s">
        <v>1727</v>
      </c>
      <c r="C30" t="s">
        <v>1734</v>
      </c>
      <c r="E30" t="s">
        <v>1602</v>
      </c>
      <c r="F30" t="s">
        <v>1626</v>
      </c>
      <c r="G30">
        <v>50</v>
      </c>
      <c r="H30">
        <v>75</v>
      </c>
      <c r="I30">
        <v>100</v>
      </c>
      <c r="J30" t="s">
        <v>1738</v>
      </c>
    </row>
    <row r="31" spans="1:10" x14ac:dyDescent="0.2">
      <c r="A31" t="s">
        <v>43</v>
      </c>
      <c r="B31" t="s">
        <v>1727</v>
      </c>
      <c r="C31" t="s">
        <v>1734</v>
      </c>
      <c r="E31" t="s">
        <v>1602</v>
      </c>
      <c r="F31" t="s">
        <v>1627</v>
      </c>
      <c r="G31">
        <v>1</v>
      </c>
      <c r="H31">
        <v>1.2</v>
      </c>
      <c r="I31">
        <v>1.5</v>
      </c>
      <c r="J31" t="s">
        <v>1739</v>
      </c>
    </row>
    <row r="32" spans="1:10" x14ac:dyDescent="0.2">
      <c r="A32" t="s">
        <v>44</v>
      </c>
      <c r="B32" t="s">
        <v>1727</v>
      </c>
      <c r="C32" t="s">
        <v>1734</v>
      </c>
      <c r="E32" t="s">
        <v>1610</v>
      </c>
      <c r="F32" t="s">
        <v>1627</v>
      </c>
      <c r="G32">
        <v>1</v>
      </c>
      <c r="H32">
        <v>1.5</v>
      </c>
      <c r="I32">
        <v>2.5</v>
      </c>
      <c r="J32" t="s">
        <v>1737</v>
      </c>
    </row>
    <row r="33" spans="1:10" x14ac:dyDescent="0.2">
      <c r="A33" t="s">
        <v>45</v>
      </c>
      <c r="B33" t="s">
        <v>1727</v>
      </c>
      <c r="C33" t="s">
        <v>1734</v>
      </c>
      <c r="E33" t="s">
        <v>1602</v>
      </c>
      <c r="F33" t="s">
        <v>1626</v>
      </c>
      <c r="G33">
        <v>50</v>
      </c>
      <c r="H33">
        <v>75</v>
      </c>
      <c r="I33">
        <v>100</v>
      </c>
      <c r="J33" t="s">
        <v>1738</v>
      </c>
    </row>
    <row r="34" spans="1:10" x14ac:dyDescent="0.2">
      <c r="A34" t="s">
        <v>46</v>
      </c>
      <c r="B34" t="s">
        <v>1727</v>
      </c>
      <c r="C34" t="s">
        <v>1734</v>
      </c>
      <c r="E34" t="s">
        <v>1610</v>
      </c>
      <c r="F34" t="s">
        <v>1627</v>
      </c>
      <c r="G34">
        <v>1</v>
      </c>
      <c r="H34">
        <v>1.5</v>
      </c>
      <c r="I34">
        <v>2.5</v>
      </c>
      <c r="J34" t="s">
        <v>1737</v>
      </c>
    </row>
    <row r="35" spans="1:10" x14ac:dyDescent="0.2">
      <c r="A35" t="s">
        <v>47</v>
      </c>
      <c r="B35" t="s">
        <v>1727</v>
      </c>
      <c r="C35" t="s">
        <v>1734</v>
      </c>
      <c r="E35" t="s">
        <v>1609</v>
      </c>
      <c r="F35" t="s">
        <v>1627</v>
      </c>
      <c r="G35">
        <v>1</v>
      </c>
      <c r="H35">
        <v>1.5</v>
      </c>
      <c r="I35">
        <v>2.5</v>
      </c>
      <c r="J35" t="s">
        <v>1737</v>
      </c>
    </row>
    <row r="36" spans="1:10" x14ac:dyDescent="0.2">
      <c r="A36" t="s">
        <v>48</v>
      </c>
      <c r="B36" t="s">
        <v>1727</v>
      </c>
      <c r="C36" t="s">
        <v>1734</v>
      </c>
      <c r="E36" t="s">
        <v>1602</v>
      </c>
      <c r="F36" t="s">
        <v>1626</v>
      </c>
      <c r="G36">
        <v>50</v>
      </c>
      <c r="H36">
        <v>75</v>
      </c>
      <c r="I36">
        <v>100</v>
      </c>
      <c r="J36" t="s">
        <v>1738</v>
      </c>
    </row>
    <row r="37" spans="1:10" x14ac:dyDescent="0.2">
      <c r="A37" t="s">
        <v>49</v>
      </c>
      <c r="B37" t="s">
        <v>1727</v>
      </c>
      <c r="C37" t="s">
        <v>1734</v>
      </c>
      <c r="E37" t="s">
        <v>1602</v>
      </c>
      <c r="F37" t="s">
        <v>1627</v>
      </c>
      <c r="G37">
        <v>1</v>
      </c>
      <c r="H37">
        <v>1.2</v>
      </c>
      <c r="I37">
        <v>1.5</v>
      </c>
      <c r="J37" t="s">
        <v>1739</v>
      </c>
    </row>
    <row r="38" spans="1:10" x14ac:dyDescent="0.2">
      <c r="A38" t="s">
        <v>50</v>
      </c>
      <c r="B38" t="s">
        <v>1727</v>
      </c>
      <c r="C38" t="s">
        <v>1734</v>
      </c>
      <c r="E38" t="s">
        <v>1602</v>
      </c>
      <c r="F38" t="s">
        <v>1626</v>
      </c>
      <c r="G38">
        <v>59.5</v>
      </c>
      <c r="H38">
        <v>89.25</v>
      </c>
      <c r="I38">
        <v>100</v>
      </c>
      <c r="J38" t="s">
        <v>1735</v>
      </c>
    </row>
    <row r="39" spans="1:10" x14ac:dyDescent="0.2">
      <c r="A39" t="s">
        <v>51</v>
      </c>
      <c r="B39" t="s">
        <v>1727</v>
      </c>
      <c r="C39" t="s">
        <v>1734</v>
      </c>
      <c r="E39" t="s">
        <v>1604</v>
      </c>
      <c r="F39" t="s">
        <v>1626</v>
      </c>
      <c r="G39">
        <v>82</v>
      </c>
      <c r="H39">
        <v>100</v>
      </c>
      <c r="I39">
        <v>100</v>
      </c>
      <c r="J39" t="s">
        <v>1735</v>
      </c>
    </row>
    <row r="40" spans="1:10" x14ac:dyDescent="0.2">
      <c r="A40" t="s">
        <v>52</v>
      </c>
      <c r="B40" t="s">
        <v>1727</v>
      </c>
      <c r="C40" t="s">
        <v>1734</v>
      </c>
      <c r="E40" t="s">
        <v>1605</v>
      </c>
      <c r="F40" t="s">
        <v>1626</v>
      </c>
      <c r="G40">
        <v>49.5</v>
      </c>
      <c r="H40">
        <v>74.25</v>
      </c>
      <c r="I40">
        <v>100</v>
      </c>
      <c r="J40" t="s">
        <v>1735</v>
      </c>
    </row>
    <row r="41" spans="1:10" x14ac:dyDescent="0.2">
      <c r="A41" t="s">
        <v>53</v>
      </c>
      <c r="B41" t="s">
        <v>1727</v>
      </c>
      <c r="C41" t="s">
        <v>1734</v>
      </c>
      <c r="E41" t="s">
        <v>1611</v>
      </c>
      <c r="F41" t="s">
        <v>1627</v>
      </c>
      <c r="G41">
        <v>1</v>
      </c>
      <c r="H41">
        <v>1.5</v>
      </c>
      <c r="I41">
        <v>2.5</v>
      </c>
      <c r="J41" t="s">
        <v>1737</v>
      </c>
    </row>
    <row r="42" spans="1:10" x14ac:dyDescent="0.2">
      <c r="A42" t="s">
        <v>54</v>
      </c>
      <c r="B42" t="s">
        <v>1727</v>
      </c>
      <c r="C42" t="s">
        <v>1734</v>
      </c>
      <c r="E42" t="s">
        <v>1612</v>
      </c>
      <c r="F42" t="s">
        <v>1626</v>
      </c>
      <c r="G42">
        <v>4.95</v>
      </c>
      <c r="H42">
        <v>1</v>
      </c>
      <c r="I42">
        <v>1</v>
      </c>
      <c r="J42" t="s">
        <v>1735</v>
      </c>
    </row>
    <row r="43" spans="1:10" x14ac:dyDescent="0.2">
      <c r="A43" t="s">
        <v>55</v>
      </c>
      <c r="B43" t="s">
        <v>1727</v>
      </c>
      <c r="C43" t="s">
        <v>1734</v>
      </c>
      <c r="E43" t="s">
        <v>1602</v>
      </c>
      <c r="F43" t="s">
        <v>1626</v>
      </c>
      <c r="G43">
        <v>39.5</v>
      </c>
      <c r="H43">
        <v>59.25</v>
      </c>
      <c r="I43">
        <v>98.75</v>
      </c>
      <c r="J43" t="s">
        <v>1735</v>
      </c>
    </row>
    <row r="44" spans="1:10" x14ac:dyDescent="0.2">
      <c r="A44" t="s">
        <v>56</v>
      </c>
      <c r="B44" t="s">
        <v>1727</v>
      </c>
      <c r="C44" t="s">
        <v>1734</v>
      </c>
      <c r="E44" t="s">
        <v>1613</v>
      </c>
      <c r="F44" t="s">
        <v>1626</v>
      </c>
      <c r="G44">
        <v>0.5</v>
      </c>
      <c r="H44">
        <v>0.75</v>
      </c>
      <c r="I44">
        <v>0.9</v>
      </c>
      <c r="J44" t="s">
        <v>1736</v>
      </c>
    </row>
    <row r="45" spans="1:10" x14ac:dyDescent="0.2">
      <c r="A45" t="s">
        <v>57</v>
      </c>
      <c r="B45" t="s">
        <v>1727</v>
      </c>
      <c r="C45" t="s">
        <v>1734</v>
      </c>
      <c r="E45" t="s">
        <v>1614</v>
      </c>
      <c r="F45" t="s">
        <v>1627</v>
      </c>
      <c r="G45">
        <v>3</v>
      </c>
      <c r="H45">
        <v>4.5</v>
      </c>
      <c r="I45">
        <v>7.5</v>
      </c>
      <c r="J45" t="s">
        <v>1735</v>
      </c>
    </row>
    <row r="46" spans="1:10" x14ac:dyDescent="0.2">
      <c r="A46" t="s">
        <v>58</v>
      </c>
      <c r="B46" t="s">
        <v>1727</v>
      </c>
      <c r="C46" t="s">
        <v>1734</v>
      </c>
      <c r="E46" t="s">
        <v>1602</v>
      </c>
      <c r="F46" t="s">
        <v>1626</v>
      </c>
      <c r="G46">
        <v>82</v>
      </c>
      <c r="H46">
        <v>100</v>
      </c>
      <c r="I46">
        <v>100</v>
      </c>
      <c r="J46" t="s">
        <v>1735</v>
      </c>
    </row>
    <row r="47" spans="1:10" x14ac:dyDescent="0.2">
      <c r="A47" t="s">
        <v>59</v>
      </c>
      <c r="B47" t="s">
        <v>1727</v>
      </c>
      <c r="C47" t="s">
        <v>1734</v>
      </c>
      <c r="E47" t="s">
        <v>1601</v>
      </c>
      <c r="F47" t="s">
        <v>1626</v>
      </c>
      <c r="G47">
        <v>69.5</v>
      </c>
      <c r="H47">
        <v>100</v>
      </c>
      <c r="I47">
        <v>100</v>
      </c>
      <c r="J47" t="s">
        <v>1735</v>
      </c>
    </row>
    <row r="48" spans="1:10" x14ac:dyDescent="0.2">
      <c r="A48" t="s">
        <v>60</v>
      </c>
      <c r="B48" t="s">
        <v>1727</v>
      </c>
      <c r="C48" t="s">
        <v>1734</v>
      </c>
      <c r="E48" t="s">
        <v>1602</v>
      </c>
      <c r="F48" t="s">
        <v>1626</v>
      </c>
      <c r="G48">
        <v>59.5</v>
      </c>
      <c r="H48">
        <v>89.25</v>
      </c>
      <c r="I48">
        <v>100</v>
      </c>
      <c r="J48" t="s">
        <v>1735</v>
      </c>
    </row>
    <row r="49" spans="1:10" x14ac:dyDescent="0.2">
      <c r="A49" t="s">
        <v>61</v>
      </c>
      <c r="B49" t="s">
        <v>1727</v>
      </c>
      <c r="C49" t="s">
        <v>1734</v>
      </c>
      <c r="E49" t="s">
        <v>1603</v>
      </c>
      <c r="F49" t="s">
        <v>1627</v>
      </c>
      <c r="G49">
        <v>3</v>
      </c>
      <c r="H49">
        <v>4.5</v>
      </c>
      <c r="I49">
        <v>7.5</v>
      </c>
      <c r="J49" t="s">
        <v>1735</v>
      </c>
    </row>
    <row r="50" spans="1:10" x14ac:dyDescent="0.2">
      <c r="A50" t="s">
        <v>62</v>
      </c>
      <c r="B50" t="s">
        <v>1727</v>
      </c>
      <c r="C50" t="s">
        <v>1734</v>
      </c>
      <c r="E50" t="s">
        <v>1606</v>
      </c>
      <c r="F50" t="s">
        <v>1627</v>
      </c>
      <c r="G50">
        <v>0.5</v>
      </c>
      <c r="H50">
        <v>0.75</v>
      </c>
      <c r="I50">
        <v>1.25</v>
      </c>
      <c r="J50" t="s">
        <v>1735</v>
      </c>
    </row>
    <row r="51" spans="1:10" x14ac:dyDescent="0.2">
      <c r="A51" t="s">
        <v>63</v>
      </c>
      <c r="B51" t="s">
        <v>1727</v>
      </c>
      <c r="C51" t="s">
        <v>1734</v>
      </c>
      <c r="E51" t="s">
        <v>1607</v>
      </c>
      <c r="F51" t="s">
        <v>1626</v>
      </c>
      <c r="G51">
        <v>0.66999999999999993</v>
      </c>
      <c r="H51">
        <v>1</v>
      </c>
      <c r="I51">
        <v>1</v>
      </c>
      <c r="J51" t="s">
        <v>1735</v>
      </c>
    </row>
    <row r="52" spans="1:10" x14ac:dyDescent="0.2">
      <c r="A52" t="s">
        <v>64</v>
      </c>
      <c r="B52" t="s">
        <v>1727</v>
      </c>
      <c r="C52" t="s">
        <v>1734</v>
      </c>
      <c r="E52" t="s">
        <v>1607</v>
      </c>
      <c r="F52" t="s">
        <v>1626</v>
      </c>
      <c r="G52">
        <v>0.5</v>
      </c>
      <c r="H52">
        <v>0.75</v>
      </c>
      <c r="I52">
        <v>0.9</v>
      </c>
      <c r="J52" t="s">
        <v>1736</v>
      </c>
    </row>
    <row r="53" spans="1:10" x14ac:dyDescent="0.2">
      <c r="A53" t="s">
        <v>65</v>
      </c>
      <c r="B53" t="s">
        <v>1727</v>
      </c>
      <c r="C53" t="s">
        <v>1734</v>
      </c>
      <c r="E53" t="s">
        <v>1610</v>
      </c>
      <c r="F53" t="s">
        <v>1627</v>
      </c>
      <c r="G53">
        <v>1</v>
      </c>
      <c r="H53">
        <v>1.5</v>
      </c>
      <c r="I53">
        <v>2.5</v>
      </c>
      <c r="J53" t="s">
        <v>1737</v>
      </c>
    </row>
    <row r="54" spans="1:10" x14ac:dyDescent="0.2">
      <c r="A54" t="s">
        <v>66</v>
      </c>
      <c r="B54" t="s">
        <v>1727</v>
      </c>
      <c r="C54" t="s">
        <v>1734</v>
      </c>
      <c r="E54" t="s">
        <v>1602</v>
      </c>
      <c r="F54" t="s">
        <v>1626</v>
      </c>
      <c r="G54">
        <v>50</v>
      </c>
      <c r="H54">
        <v>75</v>
      </c>
      <c r="I54">
        <v>100</v>
      </c>
      <c r="J54" t="s">
        <v>1738</v>
      </c>
    </row>
    <row r="55" spans="1:10" x14ac:dyDescent="0.2">
      <c r="A55" t="s">
        <v>67</v>
      </c>
      <c r="B55" t="s">
        <v>1727</v>
      </c>
      <c r="C55" t="s">
        <v>1734</v>
      </c>
      <c r="E55" t="s">
        <v>1610</v>
      </c>
      <c r="F55" t="s">
        <v>1627</v>
      </c>
      <c r="G55">
        <v>1</v>
      </c>
      <c r="H55">
        <v>1.5</v>
      </c>
      <c r="I55">
        <v>2.5</v>
      </c>
      <c r="J55" t="s">
        <v>1737</v>
      </c>
    </row>
    <row r="56" spans="1:10" x14ac:dyDescent="0.2">
      <c r="A56" t="s">
        <v>68</v>
      </c>
      <c r="B56" t="s">
        <v>1726</v>
      </c>
      <c r="C56" t="s">
        <v>1734</v>
      </c>
      <c r="E56" t="s">
        <v>1606</v>
      </c>
      <c r="F56" t="s">
        <v>1627</v>
      </c>
      <c r="G56">
        <v>0.5</v>
      </c>
      <c r="H56">
        <v>0.75</v>
      </c>
      <c r="I56">
        <v>1.25</v>
      </c>
      <c r="J56" t="s">
        <v>1735</v>
      </c>
    </row>
    <row r="57" spans="1:10" x14ac:dyDescent="0.2">
      <c r="A57" t="s">
        <v>69</v>
      </c>
      <c r="B57" t="s">
        <v>1726</v>
      </c>
      <c r="C57" t="s">
        <v>1734</v>
      </c>
      <c r="E57" t="s">
        <v>1607</v>
      </c>
      <c r="F57" t="s">
        <v>1626</v>
      </c>
      <c r="G57">
        <v>0.66999999999999993</v>
      </c>
      <c r="H57">
        <v>1</v>
      </c>
      <c r="I57">
        <v>1</v>
      </c>
      <c r="J57" t="s">
        <v>1735</v>
      </c>
    </row>
    <row r="58" spans="1:10" x14ac:dyDescent="0.2">
      <c r="A58" t="s">
        <v>70</v>
      </c>
      <c r="B58" t="s">
        <v>1726</v>
      </c>
      <c r="C58" t="s">
        <v>1734</v>
      </c>
      <c r="E58" t="s">
        <v>1607</v>
      </c>
      <c r="F58" t="s">
        <v>1626</v>
      </c>
      <c r="G58">
        <v>0.5</v>
      </c>
      <c r="H58">
        <v>0.75</v>
      </c>
      <c r="I58">
        <v>0.9</v>
      </c>
      <c r="J58" t="s">
        <v>1736</v>
      </c>
    </row>
    <row r="59" spans="1:10" x14ac:dyDescent="0.2">
      <c r="A59" t="s">
        <v>71</v>
      </c>
      <c r="B59" t="s">
        <v>1726</v>
      </c>
      <c r="C59" t="s">
        <v>1734</v>
      </c>
      <c r="E59" t="s">
        <v>1601</v>
      </c>
      <c r="F59" t="s">
        <v>1626</v>
      </c>
      <c r="G59">
        <v>69.5</v>
      </c>
      <c r="H59">
        <v>100</v>
      </c>
      <c r="I59">
        <v>100</v>
      </c>
      <c r="J59" t="s">
        <v>1735</v>
      </c>
    </row>
    <row r="60" spans="1:10" x14ac:dyDescent="0.2">
      <c r="A60" t="s">
        <v>72</v>
      </c>
      <c r="B60" t="s">
        <v>1726</v>
      </c>
      <c r="C60" t="s">
        <v>1734</v>
      </c>
      <c r="E60" t="s">
        <v>1602</v>
      </c>
      <c r="F60" t="s">
        <v>1626</v>
      </c>
      <c r="G60">
        <v>59.5</v>
      </c>
      <c r="H60">
        <v>89.25</v>
      </c>
      <c r="I60">
        <v>100</v>
      </c>
      <c r="J60" t="s">
        <v>1735</v>
      </c>
    </row>
    <row r="61" spans="1:10" x14ac:dyDescent="0.2">
      <c r="A61" t="s">
        <v>73</v>
      </c>
      <c r="B61" t="s">
        <v>1726</v>
      </c>
      <c r="C61" t="s">
        <v>1734</v>
      </c>
      <c r="E61" t="s">
        <v>1603</v>
      </c>
      <c r="F61" t="s">
        <v>1627</v>
      </c>
      <c r="G61">
        <v>3</v>
      </c>
      <c r="H61">
        <v>4.5</v>
      </c>
      <c r="I61">
        <v>7.5</v>
      </c>
      <c r="J61" t="s">
        <v>1735</v>
      </c>
    </row>
    <row r="62" spans="1:10" x14ac:dyDescent="0.2">
      <c r="A62" t="s">
        <v>74</v>
      </c>
      <c r="B62" t="s">
        <v>1726</v>
      </c>
      <c r="C62" t="s">
        <v>1734</v>
      </c>
      <c r="E62" t="s">
        <v>1611</v>
      </c>
      <c r="F62" t="s">
        <v>1627</v>
      </c>
      <c r="G62">
        <v>1</v>
      </c>
      <c r="H62">
        <v>1.5</v>
      </c>
      <c r="I62">
        <v>2.5</v>
      </c>
      <c r="J62" t="s">
        <v>1737</v>
      </c>
    </row>
    <row r="63" spans="1:10" x14ac:dyDescent="0.2">
      <c r="A63" t="s">
        <v>75</v>
      </c>
      <c r="B63" t="s">
        <v>1726</v>
      </c>
      <c r="C63" t="s">
        <v>1734</v>
      </c>
      <c r="E63" t="s">
        <v>1612</v>
      </c>
      <c r="F63" t="s">
        <v>1626</v>
      </c>
      <c r="G63">
        <v>4.95</v>
      </c>
      <c r="H63">
        <v>1</v>
      </c>
      <c r="I63">
        <v>1</v>
      </c>
      <c r="J63" t="s">
        <v>1735</v>
      </c>
    </row>
    <row r="64" spans="1:10" x14ac:dyDescent="0.2">
      <c r="A64" t="s">
        <v>76</v>
      </c>
      <c r="B64" t="s">
        <v>1726</v>
      </c>
      <c r="C64" t="s">
        <v>1734</v>
      </c>
      <c r="E64" t="s">
        <v>1602</v>
      </c>
      <c r="F64" t="s">
        <v>1626</v>
      </c>
      <c r="G64">
        <v>39.5</v>
      </c>
      <c r="H64">
        <v>59.25</v>
      </c>
      <c r="I64">
        <v>98.75</v>
      </c>
      <c r="J64" t="s">
        <v>1735</v>
      </c>
    </row>
    <row r="65" spans="1:10" x14ac:dyDescent="0.2">
      <c r="A65" t="s">
        <v>77</v>
      </c>
      <c r="B65" t="s">
        <v>1725</v>
      </c>
      <c r="C65" t="s">
        <v>1734</v>
      </c>
      <c r="E65" t="s">
        <v>1615</v>
      </c>
      <c r="F65" t="s">
        <v>1627</v>
      </c>
      <c r="G65">
        <v>3</v>
      </c>
      <c r="H65">
        <v>4.5</v>
      </c>
      <c r="I65">
        <v>7.5</v>
      </c>
      <c r="J65" t="s">
        <v>1735</v>
      </c>
    </row>
    <row r="66" spans="1:10" x14ac:dyDescent="0.2">
      <c r="A66" t="s">
        <v>78</v>
      </c>
      <c r="B66" t="s">
        <v>1725</v>
      </c>
      <c r="C66" t="s">
        <v>1734</v>
      </c>
      <c r="E66" t="s">
        <v>1602</v>
      </c>
      <c r="F66" t="s">
        <v>1626</v>
      </c>
      <c r="G66">
        <v>50</v>
      </c>
      <c r="H66">
        <v>75</v>
      </c>
      <c r="I66">
        <v>100</v>
      </c>
      <c r="J66" t="s">
        <v>1738</v>
      </c>
    </row>
    <row r="67" spans="1:10" x14ac:dyDescent="0.2">
      <c r="A67" t="s">
        <v>79</v>
      </c>
      <c r="B67" t="s">
        <v>1725</v>
      </c>
      <c r="C67" t="s">
        <v>1734</v>
      </c>
      <c r="E67" t="s">
        <v>1607</v>
      </c>
      <c r="F67" t="s">
        <v>1626</v>
      </c>
      <c r="G67">
        <v>0.66999999999999993</v>
      </c>
      <c r="H67">
        <v>1</v>
      </c>
      <c r="I67">
        <v>1</v>
      </c>
      <c r="J67" t="s">
        <v>1735</v>
      </c>
    </row>
    <row r="68" spans="1:10" x14ac:dyDescent="0.2">
      <c r="A68" t="s">
        <v>80</v>
      </c>
      <c r="B68" t="s">
        <v>1728</v>
      </c>
      <c r="C68" t="s">
        <v>1734</v>
      </c>
      <c r="E68" t="s">
        <v>1616</v>
      </c>
      <c r="F68" t="s">
        <v>1627</v>
      </c>
      <c r="G68">
        <v>1</v>
      </c>
      <c r="H68">
        <v>1.5</v>
      </c>
      <c r="I68">
        <v>2.5</v>
      </c>
      <c r="J68" t="s">
        <v>1737</v>
      </c>
    </row>
    <row r="69" spans="1:10" x14ac:dyDescent="0.2">
      <c r="A69" t="s">
        <v>81</v>
      </c>
      <c r="B69" t="s">
        <v>1728</v>
      </c>
      <c r="C69" t="s">
        <v>1734</v>
      </c>
      <c r="E69" t="s">
        <v>1617</v>
      </c>
      <c r="F69" t="s">
        <v>1627</v>
      </c>
      <c r="G69">
        <v>1</v>
      </c>
      <c r="H69">
        <v>1.5</v>
      </c>
      <c r="I69">
        <v>2.5</v>
      </c>
      <c r="J69" t="s">
        <v>1737</v>
      </c>
    </row>
    <row r="70" spans="1:10" x14ac:dyDescent="0.2">
      <c r="A70" t="s">
        <v>82</v>
      </c>
      <c r="B70" t="s">
        <v>1728</v>
      </c>
      <c r="C70" t="s">
        <v>1734</v>
      </c>
      <c r="E70" t="s">
        <v>1607</v>
      </c>
      <c r="F70" t="s">
        <v>1626</v>
      </c>
      <c r="G70">
        <v>0.495</v>
      </c>
      <c r="H70">
        <v>0.74249999999999994</v>
      </c>
      <c r="I70">
        <v>1</v>
      </c>
      <c r="J70" t="s">
        <v>1735</v>
      </c>
    </row>
    <row r="71" spans="1:10" x14ac:dyDescent="0.2">
      <c r="A71" t="s">
        <v>83</v>
      </c>
      <c r="B71" t="s">
        <v>1725</v>
      </c>
      <c r="C71" t="s">
        <v>1734</v>
      </c>
      <c r="E71" t="s">
        <v>1607</v>
      </c>
      <c r="F71" t="s">
        <v>1626</v>
      </c>
      <c r="G71">
        <v>0.64500000000000002</v>
      </c>
      <c r="H71">
        <v>0.96750000000000003</v>
      </c>
      <c r="I71">
        <v>1</v>
      </c>
      <c r="J71" t="s">
        <v>1735</v>
      </c>
    </row>
    <row r="72" spans="1:10" x14ac:dyDescent="0.2">
      <c r="A72" t="s">
        <v>84</v>
      </c>
      <c r="B72" t="s">
        <v>1725</v>
      </c>
      <c r="C72" t="s">
        <v>1734</v>
      </c>
      <c r="E72" t="s">
        <v>1602</v>
      </c>
      <c r="F72" t="s">
        <v>1627</v>
      </c>
      <c r="G72">
        <v>15.5</v>
      </c>
      <c r="H72">
        <v>23.25</v>
      </c>
      <c r="I72">
        <v>38.75</v>
      </c>
      <c r="J72" t="s">
        <v>1735</v>
      </c>
    </row>
    <row r="73" spans="1:10" x14ac:dyDescent="0.2">
      <c r="A73" t="s">
        <v>85</v>
      </c>
      <c r="B73" t="s">
        <v>1725</v>
      </c>
      <c r="C73" t="s">
        <v>1734</v>
      </c>
      <c r="E73" t="s">
        <v>1608</v>
      </c>
      <c r="F73" t="s">
        <v>1626</v>
      </c>
      <c r="G73">
        <v>1.5</v>
      </c>
      <c r="H73">
        <v>2.25</v>
      </c>
      <c r="I73">
        <v>3.75</v>
      </c>
      <c r="J73" t="s">
        <v>1735</v>
      </c>
    </row>
    <row r="74" spans="1:10" x14ac:dyDescent="0.2">
      <c r="A74" t="s">
        <v>86</v>
      </c>
      <c r="B74" t="s">
        <v>1725</v>
      </c>
      <c r="C74" t="s">
        <v>1734</v>
      </c>
      <c r="E74" t="s">
        <v>1601</v>
      </c>
      <c r="F74" t="s">
        <v>1626</v>
      </c>
      <c r="G74">
        <v>69.5</v>
      </c>
      <c r="H74">
        <v>100</v>
      </c>
      <c r="I74">
        <v>100</v>
      </c>
      <c r="J74" t="s">
        <v>1735</v>
      </c>
    </row>
    <row r="75" spans="1:10" x14ac:dyDescent="0.2">
      <c r="A75" t="s">
        <v>87</v>
      </c>
      <c r="B75" t="s">
        <v>1725</v>
      </c>
      <c r="C75" t="s">
        <v>1734</v>
      </c>
      <c r="E75" t="s">
        <v>1602</v>
      </c>
      <c r="F75" t="s">
        <v>1626</v>
      </c>
      <c r="G75">
        <v>59.5</v>
      </c>
      <c r="H75">
        <v>89.25</v>
      </c>
      <c r="I75">
        <v>100</v>
      </c>
      <c r="J75" t="s">
        <v>1735</v>
      </c>
    </row>
    <row r="76" spans="1:10" x14ac:dyDescent="0.2">
      <c r="A76" t="s">
        <v>88</v>
      </c>
      <c r="B76" t="s">
        <v>1725</v>
      </c>
      <c r="C76" t="s">
        <v>1734</v>
      </c>
      <c r="E76" t="s">
        <v>1603</v>
      </c>
      <c r="F76" t="s">
        <v>1627</v>
      </c>
      <c r="G76">
        <v>3</v>
      </c>
      <c r="H76">
        <v>4.5</v>
      </c>
      <c r="I76">
        <v>7.5</v>
      </c>
      <c r="J76" t="s">
        <v>1735</v>
      </c>
    </row>
    <row r="77" spans="1:10" x14ac:dyDescent="0.2">
      <c r="A77" t="s">
        <v>89</v>
      </c>
      <c r="B77" t="s">
        <v>1726</v>
      </c>
      <c r="C77" t="s">
        <v>1734</v>
      </c>
      <c r="E77" t="s">
        <v>1610</v>
      </c>
      <c r="F77" t="s">
        <v>1627</v>
      </c>
      <c r="G77">
        <v>1</v>
      </c>
      <c r="H77">
        <v>1.5</v>
      </c>
      <c r="I77">
        <v>2.5</v>
      </c>
      <c r="J77" t="s">
        <v>1737</v>
      </c>
    </row>
    <row r="78" spans="1:10" x14ac:dyDescent="0.2">
      <c r="A78" t="s">
        <v>90</v>
      </c>
      <c r="B78" t="s">
        <v>1726</v>
      </c>
      <c r="C78" t="s">
        <v>1734</v>
      </c>
      <c r="E78" t="s">
        <v>1602</v>
      </c>
      <c r="F78" t="s">
        <v>1626</v>
      </c>
      <c r="G78">
        <v>50</v>
      </c>
      <c r="H78">
        <v>75</v>
      </c>
      <c r="I78">
        <v>100</v>
      </c>
      <c r="J78" t="s">
        <v>1738</v>
      </c>
    </row>
    <row r="79" spans="1:10" x14ac:dyDescent="0.2">
      <c r="A79" t="s">
        <v>91</v>
      </c>
      <c r="B79" t="s">
        <v>1726</v>
      </c>
      <c r="C79" t="s">
        <v>1734</v>
      </c>
      <c r="E79" t="s">
        <v>1610</v>
      </c>
      <c r="F79" t="s">
        <v>1627</v>
      </c>
      <c r="G79">
        <v>1</v>
      </c>
      <c r="H79">
        <v>1.5</v>
      </c>
      <c r="I79">
        <v>2.5</v>
      </c>
      <c r="J79" t="s">
        <v>1737</v>
      </c>
    </row>
    <row r="80" spans="1:10" x14ac:dyDescent="0.2">
      <c r="A80" t="s">
        <v>92</v>
      </c>
      <c r="B80" t="s">
        <v>1725</v>
      </c>
      <c r="C80" t="s">
        <v>1734</v>
      </c>
      <c r="E80" t="s">
        <v>1606</v>
      </c>
      <c r="F80" t="s">
        <v>1627</v>
      </c>
      <c r="G80">
        <v>0.5</v>
      </c>
      <c r="H80">
        <v>0.75</v>
      </c>
      <c r="I80">
        <v>1.25</v>
      </c>
      <c r="J80" t="s">
        <v>1735</v>
      </c>
    </row>
    <row r="81" spans="1:10" x14ac:dyDescent="0.2">
      <c r="A81" t="s">
        <v>93</v>
      </c>
      <c r="B81" t="s">
        <v>1725</v>
      </c>
      <c r="C81" t="s">
        <v>1734</v>
      </c>
      <c r="E81" t="s">
        <v>1607</v>
      </c>
      <c r="F81" t="s">
        <v>1626</v>
      </c>
      <c r="G81">
        <v>0.66999999999999993</v>
      </c>
      <c r="H81">
        <v>1</v>
      </c>
      <c r="I81">
        <v>1</v>
      </c>
      <c r="J81" t="s">
        <v>1735</v>
      </c>
    </row>
    <row r="82" spans="1:10" x14ac:dyDescent="0.2">
      <c r="A82" t="s">
        <v>94</v>
      </c>
      <c r="B82" t="s">
        <v>1725</v>
      </c>
      <c r="C82" t="s">
        <v>1734</v>
      </c>
      <c r="E82" t="s">
        <v>1607</v>
      </c>
      <c r="F82" t="s">
        <v>1626</v>
      </c>
      <c r="G82">
        <v>0.5</v>
      </c>
      <c r="H82">
        <v>0.75</v>
      </c>
      <c r="I82">
        <v>0.9</v>
      </c>
      <c r="J82" t="s">
        <v>1736</v>
      </c>
    </row>
    <row r="83" spans="1:10" x14ac:dyDescent="0.2">
      <c r="A83" t="s">
        <v>95</v>
      </c>
      <c r="B83" t="s">
        <v>1725</v>
      </c>
      <c r="C83" t="s">
        <v>1734</v>
      </c>
      <c r="E83" t="s">
        <v>1601</v>
      </c>
      <c r="F83" t="s">
        <v>1626</v>
      </c>
      <c r="G83">
        <v>69.5</v>
      </c>
      <c r="H83">
        <v>100</v>
      </c>
      <c r="I83">
        <v>100</v>
      </c>
      <c r="J83" t="s">
        <v>1735</v>
      </c>
    </row>
    <row r="84" spans="1:10" x14ac:dyDescent="0.2">
      <c r="A84" t="s">
        <v>96</v>
      </c>
      <c r="B84" t="s">
        <v>1725</v>
      </c>
      <c r="C84" t="s">
        <v>1734</v>
      </c>
      <c r="E84" t="s">
        <v>1602</v>
      </c>
      <c r="F84" t="s">
        <v>1626</v>
      </c>
      <c r="G84">
        <v>59.5</v>
      </c>
      <c r="H84">
        <v>89.25</v>
      </c>
      <c r="I84">
        <v>100</v>
      </c>
      <c r="J84" t="s">
        <v>1735</v>
      </c>
    </row>
    <row r="85" spans="1:10" x14ac:dyDescent="0.2">
      <c r="A85" t="s">
        <v>97</v>
      </c>
      <c r="B85" t="s">
        <v>1725</v>
      </c>
      <c r="C85" t="s">
        <v>1734</v>
      </c>
      <c r="E85" t="s">
        <v>1603</v>
      </c>
      <c r="F85" t="s">
        <v>1627</v>
      </c>
      <c r="G85">
        <v>3</v>
      </c>
      <c r="H85">
        <v>4.5</v>
      </c>
      <c r="I85">
        <v>7.5</v>
      </c>
      <c r="J85" t="s">
        <v>1735</v>
      </c>
    </row>
    <row r="86" spans="1:10" x14ac:dyDescent="0.2">
      <c r="A86" t="s">
        <v>98</v>
      </c>
      <c r="B86" t="s">
        <v>1725</v>
      </c>
      <c r="C86" t="s">
        <v>1734</v>
      </c>
      <c r="E86" t="s">
        <v>1601</v>
      </c>
      <c r="F86" t="s">
        <v>1626</v>
      </c>
      <c r="G86">
        <v>69.5</v>
      </c>
      <c r="H86">
        <v>100</v>
      </c>
      <c r="I86">
        <v>100</v>
      </c>
      <c r="J86" t="s">
        <v>1735</v>
      </c>
    </row>
    <row r="87" spans="1:10" x14ac:dyDescent="0.2">
      <c r="A87" t="s">
        <v>99</v>
      </c>
      <c r="B87" t="s">
        <v>1725</v>
      </c>
      <c r="C87" t="s">
        <v>1734</v>
      </c>
      <c r="E87" t="s">
        <v>1602</v>
      </c>
      <c r="F87" t="s">
        <v>1626</v>
      </c>
      <c r="G87">
        <v>59.5</v>
      </c>
      <c r="H87">
        <v>89.25</v>
      </c>
      <c r="I87">
        <v>100</v>
      </c>
      <c r="J87" t="s">
        <v>1735</v>
      </c>
    </row>
    <row r="88" spans="1:10" x14ac:dyDescent="0.2">
      <c r="A88" t="s">
        <v>100</v>
      </c>
      <c r="B88" t="s">
        <v>1725</v>
      </c>
      <c r="C88" t="s">
        <v>1734</v>
      </c>
      <c r="E88" t="s">
        <v>1603</v>
      </c>
      <c r="F88" t="s">
        <v>1627</v>
      </c>
      <c r="G88">
        <v>3</v>
      </c>
      <c r="H88">
        <v>4.5</v>
      </c>
      <c r="I88">
        <v>7.5</v>
      </c>
      <c r="J88" t="s">
        <v>1735</v>
      </c>
    </row>
    <row r="89" spans="1:10" x14ac:dyDescent="0.2">
      <c r="A89" t="s">
        <v>101</v>
      </c>
      <c r="B89" t="s">
        <v>1725</v>
      </c>
      <c r="C89" t="s">
        <v>1734</v>
      </c>
      <c r="E89" t="s">
        <v>1607</v>
      </c>
      <c r="F89" t="s">
        <v>1626</v>
      </c>
      <c r="G89">
        <v>0.64500000000000002</v>
      </c>
      <c r="H89">
        <v>0.96750000000000003</v>
      </c>
      <c r="I89">
        <v>1</v>
      </c>
      <c r="J89" t="s">
        <v>1735</v>
      </c>
    </row>
    <row r="90" spans="1:10" x14ac:dyDescent="0.2">
      <c r="A90" t="s">
        <v>102</v>
      </c>
      <c r="B90" t="s">
        <v>1725</v>
      </c>
      <c r="C90" t="s">
        <v>1734</v>
      </c>
      <c r="E90" t="s">
        <v>1602</v>
      </c>
      <c r="F90" t="s">
        <v>1627</v>
      </c>
      <c r="G90">
        <v>15.5</v>
      </c>
      <c r="H90">
        <v>23.25</v>
      </c>
      <c r="I90">
        <v>38.75</v>
      </c>
      <c r="J90" t="s">
        <v>1735</v>
      </c>
    </row>
    <row r="91" spans="1:10" x14ac:dyDescent="0.2">
      <c r="A91" t="s">
        <v>103</v>
      </c>
      <c r="B91" t="s">
        <v>1725</v>
      </c>
      <c r="C91" t="s">
        <v>1734</v>
      </c>
      <c r="E91" t="s">
        <v>1608</v>
      </c>
      <c r="F91" t="s">
        <v>1626</v>
      </c>
      <c r="G91">
        <v>1.5</v>
      </c>
      <c r="H91">
        <v>2.25</v>
      </c>
      <c r="I91">
        <v>3.75</v>
      </c>
      <c r="J91" t="s">
        <v>1735</v>
      </c>
    </row>
    <row r="92" spans="1:10" x14ac:dyDescent="0.2">
      <c r="A92" t="s">
        <v>104</v>
      </c>
      <c r="B92" t="s">
        <v>1725</v>
      </c>
      <c r="C92" t="s">
        <v>1734</v>
      </c>
      <c r="E92" t="s">
        <v>1606</v>
      </c>
      <c r="F92" t="s">
        <v>1627</v>
      </c>
      <c r="G92">
        <v>0.5</v>
      </c>
      <c r="H92">
        <v>0.75</v>
      </c>
      <c r="I92">
        <v>1.25</v>
      </c>
      <c r="J92" t="s">
        <v>1735</v>
      </c>
    </row>
    <row r="93" spans="1:10" x14ac:dyDescent="0.2">
      <c r="A93" t="s">
        <v>105</v>
      </c>
      <c r="B93" t="s">
        <v>1725</v>
      </c>
      <c r="C93" t="s">
        <v>1734</v>
      </c>
      <c r="E93" t="s">
        <v>1607</v>
      </c>
      <c r="F93" t="s">
        <v>1626</v>
      </c>
      <c r="G93">
        <v>0.66999999999999993</v>
      </c>
      <c r="H93">
        <v>1</v>
      </c>
      <c r="I93">
        <v>1</v>
      </c>
      <c r="J93" t="s">
        <v>1735</v>
      </c>
    </row>
    <row r="94" spans="1:10" x14ac:dyDescent="0.2">
      <c r="A94" t="s">
        <v>106</v>
      </c>
      <c r="B94" t="s">
        <v>1725</v>
      </c>
      <c r="C94" t="s">
        <v>1734</v>
      </c>
      <c r="E94" t="s">
        <v>1607</v>
      </c>
      <c r="F94" t="s">
        <v>1626</v>
      </c>
      <c r="G94">
        <v>0.5</v>
      </c>
      <c r="H94">
        <v>0.75</v>
      </c>
      <c r="I94">
        <v>0.9</v>
      </c>
      <c r="J94" t="s">
        <v>1736</v>
      </c>
    </row>
    <row r="95" spans="1:10" x14ac:dyDescent="0.2">
      <c r="A95" t="s">
        <v>107</v>
      </c>
      <c r="B95" t="s">
        <v>1728</v>
      </c>
      <c r="C95" t="s">
        <v>1734</v>
      </c>
      <c r="E95" t="s">
        <v>1616</v>
      </c>
      <c r="F95" t="s">
        <v>1627</v>
      </c>
      <c r="G95">
        <v>1</v>
      </c>
      <c r="H95">
        <v>1.5</v>
      </c>
      <c r="I95">
        <v>2.5</v>
      </c>
      <c r="J95" t="s">
        <v>1737</v>
      </c>
    </row>
    <row r="96" spans="1:10" x14ac:dyDescent="0.2">
      <c r="A96" t="s">
        <v>108</v>
      </c>
      <c r="B96" t="s">
        <v>1728</v>
      </c>
      <c r="C96" t="s">
        <v>1734</v>
      </c>
      <c r="E96" t="s">
        <v>1617</v>
      </c>
      <c r="F96" t="s">
        <v>1627</v>
      </c>
      <c r="G96">
        <v>1</v>
      </c>
      <c r="H96">
        <v>1.5</v>
      </c>
      <c r="I96">
        <v>2.5</v>
      </c>
      <c r="J96" t="s">
        <v>1737</v>
      </c>
    </row>
    <row r="97" spans="1:10" x14ac:dyDescent="0.2">
      <c r="A97" t="s">
        <v>109</v>
      </c>
      <c r="B97" t="s">
        <v>1728</v>
      </c>
      <c r="C97" t="s">
        <v>1734</v>
      </c>
      <c r="E97" t="s">
        <v>1607</v>
      </c>
      <c r="F97" t="s">
        <v>1626</v>
      </c>
      <c r="G97">
        <v>0.495</v>
      </c>
      <c r="H97">
        <v>0.74249999999999994</v>
      </c>
      <c r="I97">
        <v>1</v>
      </c>
      <c r="J97" t="s">
        <v>1735</v>
      </c>
    </row>
    <row r="98" spans="1:10" x14ac:dyDescent="0.2">
      <c r="A98" t="s">
        <v>110</v>
      </c>
      <c r="B98" t="s">
        <v>1725</v>
      </c>
      <c r="C98" t="s">
        <v>1734</v>
      </c>
      <c r="E98" t="s">
        <v>1611</v>
      </c>
      <c r="F98" t="s">
        <v>1627</v>
      </c>
      <c r="G98">
        <v>1</v>
      </c>
      <c r="H98">
        <v>1.5</v>
      </c>
      <c r="I98">
        <v>2.5</v>
      </c>
      <c r="J98" t="s">
        <v>1737</v>
      </c>
    </row>
    <row r="99" spans="1:10" x14ac:dyDescent="0.2">
      <c r="A99" t="s">
        <v>111</v>
      </c>
      <c r="B99" t="s">
        <v>1725</v>
      </c>
      <c r="C99" t="s">
        <v>1734</v>
      </c>
      <c r="E99" t="s">
        <v>1612</v>
      </c>
      <c r="F99" t="s">
        <v>1626</v>
      </c>
      <c r="G99">
        <v>4.95</v>
      </c>
      <c r="H99">
        <v>1</v>
      </c>
      <c r="I99">
        <v>1</v>
      </c>
      <c r="J99" t="s">
        <v>1735</v>
      </c>
    </row>
    <row r="100" spans="1:10" x14ac:dyDescent="0.2">
      <c r="A100" t="s">
        <v>112</v>
      </c>
      <c r="B100" t="s">
        <v>1725</v>
      </c>
      <c r="C100" t="s">
        <v>1734</v>
      </c>
      <c r="E100" t="s">
        <v>1602</v>
      </c>
      <c r="F100" t="s">
        <v>1626</v>
      </c>
      <c r="G100">
        <v>39.5</v>
      </c>
      <c r="H100">
        <v>59.25</v>
      </c>
      <c r="I100">
        <v>98.75</v>
      </c>
      <c r="J100" t="s">
        <v>1735</v>
      </c>
    </row>
    <row r="101" spans="1:10" x14ac:dyDescent="0.2">
      <c r="A101" t="s">
        <v>113</v>
      </c>
      <c r="B101" t="s">
        <v>1725</v>
      </c>
      <c r="C101" t="s">
        <v>1734</v>
      </c>
      <c r="E101" t="s">
        <v>1607</v>
      </c>
      <c r="F101" t="s">
        <v>1626</v>
      </c>
      <c r="G101">
        <v>0.64500000000000002</v>
      </c>
      <c r="H101">
        <v>0.96750000000000003</v>
      </c>
      <c r="I101">
        <v>1</v>
      </c>
      <c r="J101" t="s">
        <v>1735</v>
      </c>
    </row>
    <row r="102" spans="1:10" x14ac:dyDescent="0.2">
      <c r="A102" t="s">
        <v>114</v>
      </c>
      <c r="B102" t="s">
        <v>1725</v>
      </c>
      <c r="C102" t="s">
        <v>1734</v>
      </c>
      <c r="E102" t="s">
        <v>1602</v>
      </c>
      <c r="F102" t="s">
        <v>1627</v>
      </c>
      <c r="G102">
        <v>15.5</v>
      </c>
      <c r="H102">
        <v>23.25</v>
      </c>
      <c r="I102">
        <v>38.75</v>
      </c>
      <c r="J102" t="s">
        <v>1735</v>
      </c>
    </row>
    <row r="103" spans="1:10" x14ac:dyDescent="0.2">
      <c r="A103" t="s">
        <v>115</v>
      </c>
      <c r="B103" t="s">
        <v>1725</v>
      </c>
      <c r="C103" t="s">
        <v>1734</v>
      </c>
      <c r="E103" t="s">
        <v>1608</v>
      </c>
      <c r="F103" t="s">
        <v>1626</v>
      </c>
      <c r="G103">
        <v>1.5</v>
      </c>
      <c r="H103">
        <v>2.25</v>
      </c>
      <c r="I103">
        <v>3.75</v>
      </c>
      <c r="J103" t="s">
        <v>1735</v>
      </c>
    </row>
    <row r="104" spans="1:10" x14ac:dyDescent="0.2">
      <c r="A104" t="s">
        <v>116</v>
      </c>
      <c r="B104" t="s">
        <v>1725</v>
      </c>
      <c r="C104" t="s">
        <v>1734</v>
      </c>
      <c r="E104" t="s">
        <v>1601</v>
      </c>
      <c r="F104" t="s">
        <v>1626</v>
      </c>
      <c r="G104">
        <v>69.5</v>
      </c>
      <c r="H104">
        <v>100</v>
      </c>
      <c r="I104">
        <v>100</v>
      </c>
      <c r="J104" t="s">
        <v>1735</v>
      </c>
    </row>
    <row r="105" spans="1:10" x14ac:dyDescent="0.2">
      <c r="A105" t="s">
        <v>117</v>
      </c>
      <c r="B105" t="s">
        <v>1725</v>
      </c>
      <c r="C105" t="s">
        <v>1734</v>
      </c>
      <c r="E105" t="s">
        <v>1602</v>
      </c>
      <c r="F105" t="s">
        <v>1626</v>
      </c>
      <c r="G105">
        <v>59.5</v>
      </c>
      <c r="H105">
        <v>89.25</v>
      </c>
      <c r="I105">
        <v>100</v>
      </c>
      <c r="J105" t="s">
        <v>1735</v>
      </c>
    </row>
    <row r="106" spans="1:10" x14ac:dyDescent="0.2">
      <c r="A106" t="s">
        <v>118</v>
      </c>
      <c r="B106" t="s">
        <v>1725</v>
      </c>
      <c r="C106" t="s">
        <v>1734</v>
      </c>
      <c r="E106" t="s">
        <v>1603</v>
      </c>
      <c r="F106" t="s">
        <v>1627</v>
      </c>
      <c r="G106">
        <v>3</v>
      </c>
      <c r="H106">
        <v>4.5</v>
      </c>
      <c r="I106">
        <v>7.5</v>
      </c>
      <c r="J106" t="s">
        <v>1735</v>
      </c>
    </row>
    <row r="107" spans="1:10" x14ac:dyDescent="0.2">
      <c r="A107" t="s">
        <v>119</v>
      </c>
      <c r="B107" t="s">
        <v>1725</v>
      </c>
      <c r="C107" t="s">
        <v>1734</v>
      </c>
      <c r="E107" t="s">
        <v>1606</v>
      </c>
      <c r="F107" t="s">
        <v>1627</v>
      </c>
      <c r="G107">
        <v>0.5</v>
      </c>
      <c r="H107">
        <v>0.75</v>
      </c>
      <c r="I107">
        <v>1.25</v>
      </c>
      <c r="J107" t="s">
        <v>1735</v>
      </c>
    </row>
    <row r="108" spans="1:10" x14ac:dyDescent="0.2">
      <c r="A108" t="s">
        <v>120</v>
      </c>
      <c r="B108" t="s">
        <v>1725</v>
      </c>
      <c r="C108" t="s">
        <v>1734</v>
      </c>
      <c r="E108" t="s">
        <v>1607</v>
      </c>
      <c r="F108" t="s">
        <v>1626</v>
      </c>
      <c r="G108">
        <v>0.66999999999999993</v>
      </c>
      <c r="H108">
        <v>1</v>
      </c>
      <c r="I108">
        <v>1</v>
      </c>
      <c r="J108" t="s">
        <v>1735</v>
      </c>
    </row>
    <row r="109" spans="1:10" x14ac:dyDescent="0.2">
      <c r="A109" t="s">
        <v>121</v>
      </c>
      <c r="B109" t="s">
        <v>1725</v>
      </c>
      <c r="C109" t="s">
        <v>1734</v>
      </c>
      <c r="E109" t="s">
        <v>1607</v>
      </c>
      <c r="F109" t="s">
        <v>1626</v>
      </c>
      <c r="G109">
        <v>0.5</v>
      </c>
      <c r="H109">
        <v>0.75</v>
      </c>
      <c r="I109">
        <v>0.9</v>
      </c>
      <c r="J109" t="s">
        <v>1736</v>
      </c>
    </row>
    <row r="110" spans="1:10" x14ac:dyDescent="0.2">
      <c r="A110" t="s">
        <v>122</v>
      </c>
      <c r="B110" t="s">
        <v>1725</v>
      </c>
      <c r="C110" t="s">
        <v>1734</v>
      </c>
      <c r="E110" t="s">
        <v>1602</v>
      </c>
      <c r="F110" t="s">
        <v>1627</v>
      </c>
      <c r="G110">
        <v>8</v>
      </c>
      <c r="H110">
        <v>12</v>
      </c>
      <c r="I110">
        <v>20</v>
      </c>
      <c r="J110" t="s">
        <v>1735</v>
      </c>
    </row>
    <row r="111" spans="1:10" x14ac:dyDescent="0.2">
      <c r="A111" t="s">
        <v>123</v>
      </c>
      <c r="B111" t="s">
        <v>1725</v>
      </c>
      <c r="C111" t="s">
        <v>1734</v>
      </c>
      <c r="E111" t="s">
        <v>1602</v>
      </c>
      <c r="F111" t="s">
        <v>1626</v>
      </c>
      <c r="G111">
        <v>30</v>
      </c>
      <c r="H111">
        <v>45</v>
      </c>
      <c r="I111">
        <v>75</v>
      </c>
      <c r="J111" t="s">
        <v>1735</v>
      </c>
    </row>
    <row r="112" spans="1:10" x14ac:dyDescent="0.2">
      <c r="A112" t="s">
        <v>124</v>
      </c>
      <c r="B112" t="s">
        <v>1725</v>
      </c>
      <c r="C112" t="s">
        <v>1734</v>
      </c>
      <c r="E112" t="s">
        <v>1602</v>
      </c>
      <c r="F112" t="s">
        <v>1626</v>
      </c>
      <c r="G112">
        <v>2.95</v>
      </c>
      <c r="H112">
        <v>4.4250000000000007</v>
      </c>
      <c r="I112">
        <v>7.375</v>
      </c>
      <c r="J112" t="s">
        <v>1735</v>
      </c>
    </row>
    <row r="113" spans="1:10" x14ac:dyDescent="0.2">
      <c r="A113" t="s">
        <v>125</v>
      </c>
      <c r="B113" t="s">
        <v>1725</v>
      </c>
      <c r="C113" t="s">
        <v>1734</v>
      </c>
      <c r="E113" t="s">
        <v>1602</v>
      </c>
      <c r="F113" t="s">
        <v>1627</v>
      </c>
      <c r="G113">
        <v>8</v>
      </c>
      <c r="H113">
        <v>12</v>
      </c>
      <c r="I113">
        <v>20</v>
      </c>
      <c r="J113" t="s">
        <v>1735</v>
      </c>
    </row>
    <row r="114" spans="1:10" x14ac:dyDescent="0.2">
      <c r="A114" t="s">
        <v>126</v>
      </c>
      <c r="B114" t="s">
        <v>1725</v>
      </c>
      <c r="C114" t="s">
        <v>1734</v>
      </c>
      <c r="E114" t="s">
        <v>1602</v>
      </c>
      <c r="F114" t="s">
        <v>1626</v>
      </c>
      <c r="G114">
        <v>30</v>
      </c>
      <c r="H114">
        <v>45</v>
      </c>
      <c r="I114">
        <v>75</v>
      </c>
      <c r="J114" t="s">
        <v>1735</v>
      </c>
    </row>
    <row r="115" spans="1:10" x14ac:dyDescent="0.2">
      <c r="A115" t="s">
        <v>127</v>
      </c>
      <c r="B115" t="s">
        <v>1725</v>
      </c>
      <c r="C115" t="s">
        <v>1734</v>
      </c>
      <c r="E115" t="s">
        <v>1602</v>
      </c>
      <c r="F115" t="s">
        <v>1626</v>
      </c>
      <c r="G115">
        <v>2.95</v>
      </c>
      <c r="H115">
        <v>4.4250000000000007</v>
      </c>
      <c r="I115">
        <v>7.375</v>
      </c>
      <c r="J115" t="s">
        <v>1735</v>
      </c>
    </row>
    <row r="116" spans="1:10" x14ac:dyDescent="0.2">
      <c r="A116" t="s">
        <v>128</v>
      </c>
      <c r="B116" t="s">
        <v>1725</v>
      </c>
      <c r="C116" t="s">
        <v>1734</v>
      </c>
      <c r="E116" t="s">
        <v>1602</v>
      </c>
      <c r="F116" t="s">
        <v>1627</v>
      </c>
      <c r="G116">
        <v>8</v>
      </c>
      <c r="H116">
        <v>12</v>
      </c>
      <c r="I116">
        <v>20</v>
      </c>
      <c r="J116" t="s">
        <v>1735</v>
      </c>
    </row>
    <row r="117" spans="1:10" x14ac:dyDescent="0.2">
      <c r="A117" t="s">
        <v>129</v>
      </c>
      <c r="B117" t="s">
        <v>1725</v>
      </c>
      <c r="C117" t="s">
        <v>1734</v>
      </c>
      <c r="E117" t="s">
        <v>1602</v>
      </c>
      <c r="F117" t="s">
        <v>1626</v>
      </c>
      <c r="G117">
        <v>30</v>
      </c>
      <c r="H117">
        <v>45</v>
      </c>
      <c r="I117">
        <v>75</v>
      </c>
      <c r="J117" t="s">
        <v>1735</v>
      </c>
    </row>
    <row r="118" spans="1:10" x14ac:dyDescent="0.2">
      <c r="A118" t="s">
        <v>130</v>
      </c>
      <c r="B118" t="s">
        <v>1725</v>
      </c>
      <c r="C118" t="s">
        <v>1734</v>
      </c>
      <c r="E118" t="s">
        <v>1602</v>
      </c>
      <c r="F118" t="s">
        <v>1626</v>
      </c>
      <c r="G118">
        <v>2.95</v>
      </c>
      <c r="H118">
        <v>4.4250000000000007</v>
      </c>
      <c r="I118">
        <v>7.375</v>
      </c>
      <c r="J118" t="s">
        <v>1735</v>
      </c>
    </row>
    <row r="119" spans="1:10" x14ac:dyDescent="0.2">
      <c r="A119" t="s">
        <v>131</v>
      </c>
      <c r="B119" t="s">
        <v>1725</v>
      </c>
      <c r="C119" t="s">
        <v>1734</v>
      </c>
      <c r="E119" t="s">
        <v>1601</v>
      </c>
      <c r="F119" t="s">
        <v>1626</v>
      </c>
      <c r="G119">
        <v>69.5</v>
      </c>
      <c r="H119">
        <v>100</v>
      </c>
      <c r="I119">
        <v>100</v>
      </c>
      <c r="J119" t="s">
        <v>1735</v>
      </c>
    </row>
    <row r="120" spans="1:10" x14ac:dyDescent="0.2">
      <c r="A120" t="s">
        <v>132</v>
      </c>
      <c r="B120" t="s">
        <v>1725</v>
      </c>
      <c r="C120" t="s">
        <v>1734</v>
      </c>
      <c r="E120" t="s">
        <v>1602</v>
      </c>
      <c r="F120" t="s">
        <v>1626</v>
      </c>
      <c r="G120">
        <v>59.5</v>
      </c>
      <c r="H120">
        <v>89.25</v>
      </c>
      <c r="I120">
        <v>100</v>
      </c>
      <c r="J120" t="s">
        <v>1735</v>
      </c>
    </row>
    <row r="121" spans="1:10" x14ac:dyDescent="0.2">
      <c r="A121" t="s">
        <v>133</v>
      </c>
      <c r="B121" t="s">
        <v>1725</v>
      </c>
      <c r="C121" t="s">
        <v>1734</v>
      </c>
      <c r="E121" t="s">
        <v>1603</v>
      </c>
      <c r="F121" t="s">
        <v>1627</v>
      </c>
      <c r="G121">
        <v>3</v>
      </c>
      <c r="H121">
        <v>4.5</v>
      </c>
      <c r="I121">
        <v>7.5</v>
      </c>
      <c r="J121" t="s">
        <v>1735</v>
      </c>
    </row>
    <row r="122" spans="1:10" x14ac:dyDescent="0.2">
      <c r="A122" t="s">
        <v>134</v>
      </c>
      <c r="B122" t="s">
        <v>1726</v>
      </c>
      <c r="C122" t="s">
        <v>1734</v>
      </c>
      <c r="E122" t="s">
        <v>1602</v>
      </c>
      <c r="F122" t="s">
        <v>1626</v>
      </c>
      <c r="G122">
        <v>59.5</v>
      </c>
      <c r="H122">
        <v>89.25</v>
      </c>
      <c r="I122">
        <v>100</v>
      </c>
      <c r="J122" t="s">
        <v>1735</v>
      </c>
    </row>
    <row r="123" spans="1:10" x14ac:dyDescent="0.2">
      <c r="A123" t="s">
        <v>135</v>
      </c>
      <c r="B123" t="s">
        <v>1726</v>
      </c>
      <c r="C123" t="s">
        <v>1734</v>
      </c>
      <c r="E123" t="s">
        <v>1604</v>
      </c>
      <c r="F123" t="s">
        <v>1626</v>
      </c>
      <c r="G123">
        <v>82</v>
      </c>
      <c r="H123">
        <v>100</v>
      </c>
      <c r="I123">
        <v>100</v>
      </c>
      <c r="J123" t="s">
        <v>1735</v>
      </c>
    </row>
    <row r="124" spans="1:10" x14ac:dyDescent="0.2">
      <c r="A124" t="s">
        <v>136</v>
      </c>
      <c r="B124" t="s">
        <v>1726</v>
      </c>
      <c r="C124" t="s">
        <v>1734</v>
      </c>
      <c r="E124" t="s">
        <v>1605</v>
      </c>
      <c r="F124" t="s">
        <v>1626</v>
      </c>
      <c r="G124">
        <v>49.5</v>
      </c>
      <c r="H124">
        <v>74.25</v>
      </c>
      <c r="I124">
        <v>100</v>
      </c>
      <c r="J124" t="s">
        <v>1735</v>
      </c>
    </row>
    <row r="125" spans="1:10" x14ac:dyDescent="0.2">
      <c r="A125" t="s">
        <v>137</v>
      </c>
      <c r="B125" t="s">
        <v>1725</v>
      </c>
      <c r="C125" t="s">
        <v>1734</v>
      </c>
      <c r="E125" t="s">
        <v>1606</v>
      </c>
      <c r="F125" t="s">
        <v>1627</v>
      </c>
      <c r="G125">
        <v>0.5</v>
      </c>
      <c r="H125">
        <v>0.75</v>
      </c>
      <c r="I125">
        <v>1.25</v>
      </c>
      <c r="J125" t="s">
        <v>1735</v>
      </c>
    </row>
    <row r="126" spans="1:10" x14ac:dyDescent="0.2">
      <c r="A126" t="s">
        <v>138</v>
      </c>
      <c r="B126" t="s">
        <v>1725</v>
      </c>
      <c r="C126" t="s">
        <v>1734</v>
      </c>
      <c r="E126" t="s">
        <v>1607</v>
      </c>
      <c r="F126" t="s">
        <v>1626</v>
      </c>
      <c r="G126">
        <v>0.66999999999999993</v>
      </c>
      <c r="H126">
        <v>1</v>
      </c>
      <c r="I126">
        <v>1</v>
      </c>
      <c r="J126" t="s">
        <v>1735</v>
      </c>
    </row>
    <row r="127" spans="1:10" x14ac:dyDescent="0.2">
      <c r="A127" t="s">
        <v>139</v>
      </c>
      <c r="B127" t="s">
        <v>1725</v>
      </c>
      <c r="C127" t="s">
        <v>1734</v>
      </c>
      <c r="E127" t="s">
        <v>1607</v>
      </c>
      <c r="F127" t="s">
        <v>1626</v>
      </c>
      <c r="G127">
        <v>0.5</v>
      </c>
      <c r="H127">
        <v>0.75</v>
      </c>
      <c r="I127">
        <v>0.9</v>
      </c>
      <c r="J127" t="s">
        <v>1736</v>
      </c>
    </row>
    <row r="128" spans="1:10" x14ac:dyDescent="0.2">
      <c r="A128" t="s">
        <v>140</v>
      </c>
      <c r="B128" t="s">
        <v>1725</v>
      </c>
      <c r="C128" t="s">
        <v>1734</v>
      </c>
      <c r="E128" t="s">
        <v>1607</v>
      </c>
      <c r="F128" t="s">
        <v>1626</v>
      </c>
      <c r="G128">
        <v>0.64500000000000002</v>
      </c>
      <c r="H128">
        <v>0.96750000000000003</v>
      </c>
      <c r="I128">
        <v>1</v>
      </c>
      <c r="J128" t="s">
        <v>1735</v>
      </c>
    </row>
    <row r="129" spans="1:10" x14ac:dyDescent="0.2">
      <c r="A129" t="s">
        <v>141</v>
      </c>
      <c r="B129" t="s">
        <v>1725</v>
      </c>
      <c r="C129" t="s">
        <v>1734</v>
      </c>
      <c r="E129" t="s">
        <v>1602</v>
      </c>
      <c r="F129" t="s">
        <v>1627</v>
      </c>
      <c r="G129">
        <v>15.5</v>
      </c>
      <c r="H129">
        <v>23.25</v>
      </c>
      <c r="I129">
        <v>38.75</v>
      </c>
      <c r="J129" t="s">
        <v>1735</v>
      </c>
    </row>
    <row r="130" spans="1:10" x14ac:dyDescent="0.2">
      <c r="A130" t="s">
        <v>142</v>
      </c>
      <c r="B130" t="s">
        <v>1725</v>
      </c>
      <c r="C130" t="s">
        <v>1734</v>
      </c>
      <c r="E130" t="s">
        <v>1608</v>
      </c>
      <c r="F130" t="s">
        <v>1626</v>
      </c>
      <c r="G130">
        <v>1.5</v>
      </c>
      <c r="H130">
        <v>2.25</v>
      </c>
      <c r="I130">
        <v>3.75</v>
      </c>
      <c r="J130" t="s">
        <v>1735</v>
      </c>
    </row>
    <row r="131" spans="1:10" x14ac:dyDescent="0.2">
      <c r="A131" t="s">
        <v>143</v>
      </c>
      <c r="B131" t="s">
        <v>1725</v>
      </c>
      <c r="C131" t="s">
        <v>1734</v>
      </c>
      <c r="E131" t="s">
        <v>1601</v>
      </c>
      <c r="F131" t="s">
        <v>1626</v>
      </c>
      <c r="G131">
        <v>69.5</v>
      </c>
      <c r="H131">
        <v>100</v>
      </c>
      <c r="I131">
        <v>100</v>
      </c>
      <c r="J131" t="s">
        <v>1735</v>
      </c>
    </row>
    <row r="132" spans="1:10" x14ac:dyDescent="0.2">
      <c r="A132" t="s">
        <v>144</v>
      </c>
      <c r="B132" t="s">
        <v>1725</v>
      </c>
      <c r="C132" t="s">
        <v>1734</v>
      </c>
      <c r="E132" t="s">
        <v>1602</v>
      </c>
      <c r="F132" t="s">
        <v>1626</v>
      </c>
      <c r="G132">
        <v>59.5</v>
      </c>
      <c r="H132">
        <v>89.25</v>
      </c>
      <c r="I132">
        <v>100</v>
      </c>
      <c r="J132" t="s">
        <v>1735</v>
      </c>
    </row>
    <row r="133" spans="1:10" x14ac:dyDescent="0.2">
      <c r="A133" t="s">
        <v>145</v>
      </c>
      <c r="B133" t="s">
        <v>1725</v>
      </c>
      <c r="C133" t="s">
        <v>1734</v>
      </c>
      <c r="E133" t="s">
        <v>1603</v>
      </c>
      <c r="F133" t="s">
        <v>1627</v>
      </c>
      <c r="G133">
        <v>3</v>
      </c>
      <c r="H133">
        <v>4.5</v>
      </c>
      <c r="I133">
        <v>7.5</v>
      </c>
      <c r="J133" t="s">
        <v>1735</v>
      </c>
    </row>
    <row r="134" spans="1:10" x14ac:dyDescent="0.2">
      <c r="A134" t="s">
        <v>146</v>
      </c>
      <c r="B134" t="s">
        <v>1725</v>
      </c>
      <c r="C134" t="s">
        <v>1734</v>
      </c>
      <c r="E134" t="s">
        <v>1606</v>
      </c>
      <c r="F134" t="s">
        <v>1627</v>
      </c>
      <c r="G134">
        <v>0.5</v>
      </c>
      <c r="H134">
        <v>0.75</v>
      </c>
      <c r="I134">
        <v>1.25</v>
      </c>
      <c r="J134" t="s">
        <v>1735</v>
      </c>
    </row>
    <row r="135" spans="1:10" x14ac:dyDescent="0.2">
      <c r="A135" t="s">
        <v>147</v>
      </c>
      <c r="B135" t="s">
        <v>1725</v>
      </c>
      <c r="C135" t="s">
        <v>1734</v>
      </c>
      <c r="E135" t="s">
        <v>1607</v>
      </c>
      <c r="F135" t="s">
        <v>1626</v>
      </c>
      <c r="G135">
        <v>0.66999999999999993</v>
      </c>
      <c r="H135">
        <v>1</v>
      </c>
      <c r="I135">
        <v>1</v>
      </c>
      <c r="J135" t="s">
        <v>1735</v>
      </c>
    </row>
    <row r="136" spans="1:10" x14ac:dyDescent="0.2">
      <c r="A136" t="s">
        <v>148</v>
      </c>
      <c r="B136" t="s">
        <v>1725</v>
      </c>
      <c r="C136" t="s">
        <v>1734</v>
      </c>
      <c r="E136" t="s">
        <v>1607</v>
      </c>
      <c r="F136" t="s">
        <v>1626</v>
      </c>
      <c r="G136">
        <v>0.5</v>
      </c>
      <c r="H136">
        <v>0.75</v>
      </c>
      <c r="I136">
        <v>0.9</v>
      </c>
      <c r="J136" t="s">
        <v>1736</v>
      </c>
    </row>
    <row r="137" spans="1:10" x14ac:dyDescent="0.2">
      <c r="A137" t="s">
        <v>149</v>
      </c>
      <c r="B137" t="s">
        <v>1726</v>
      </c>
      <c r="C137" t="s">
        <v>1734</v>
      </c>
      <c r="E137" t="s">
        <v>1609</v>
      </c>
      <c r="F137" t="s">
        <v>1627</v>
      </c>
      <c r="G137">
        <v>1</v>
      </c>
      <c r="H137">
        <v>1.5</v>
      </c>
      <c r="I137">
        <v>2.5</v>
      </c>
      <c r="J137" t="s">
        <v>1737</v>
      </c>
    </row>
    <row r="138" spans="1:10" x14ac:dyDescent="0.2">
      <c r="A138" t="s">
        <v>150</v>
      </c>
      <c r="B138" t="s">
        <v>1726</v>
      </c>
      <c r="C138" t="s">
        <v>1734</v>
      </c>
      <c r="E138" t="s">
        <v>1602</v>
      </c>
      <c r="F138" t="s">
        <v>1626</v>
      </c>
      <c r="G138">
        <v>50</v>
      </c>
      <c r="H138">
        <v>75</v>
      </c>
      <c r="I138">
        <v>100</v>
      </c>
      <c r="J138" t="s">
        <v>1738</v>
      </c>
    </row>
    <row r="139" spans="1:10" x14ac:dyDescent="0.2">
      <c r="A139" t="s">
        <v>151</v>
      </c>
      <c r="B139" t="s">
        <v>1726</v>
      </c>
      <c r="C139" t="s">
        <v>1734</v>
      </c>
      <c r="E139" t="s">
        <v>1602</v>
      </c>
      <c r="F139" t="s">
        <v>1627</v>
      </c>
      <c r="G139">
        <v>1</v>
      </c>
      <c r="H139">
        <v>1.2</v>
      </c>
      <c r="I139">
        <v>1.5</v>
      </c>
      <c r="J139" t="s">
        <v>1739</v>
      </c>
    </row>
    <row r="140" spans="1:10" x14ac:dyDescent="0.2">
      <c r="A140" t="s">
        <v>152</v>
      </c>
      <c r="B140" t="s">
        <v>1726</v>
      </c>
      <c r="C140" t="s">
        <v>1734</v>
      </c>
      <c r="E140" t="s">
        <v>1609</v>
      </c>
      <c r="F140" t="s">
        <v>1627</v>
      </c>
      <c r="G140">
        <v>1</v>
      </c>
      <c r="H140">
        <v>1.2</v>
      </c>
      <c r="I140">
        <v>1.5</v>
      </c>
      <c r="J140" t="s">
        <v>1739</v>
      </c>
    </row>
    <row r="141" spans="1:10" x14ac:dyDescent="0.2">
      <c r="A141" t="s">
        <v>153</v>
      </c>
      <c r="B141" t="s">
        <v>1726</v>
      </c>
      <c r="C141" t="s">
        <v>1734</v>
      </c>
      <c r="E141" t="s">
        <v>1602</v>
      </c>
      <c r="F141" t="s">
        <v>1626</v>
      </c>
      <c r="G141">
        <v>50</v>
      </c>
      <c r="H141">
        <v>75</v>
      </c>
      <c r="I141">
        <v>100</v>
      </c>
      <c r="J141" t="s">
        <v>1738</v>
      </c>
    </row>
    <row r="142" spans="1:10" x14ac:dyDescent="0.2">
      <c r="A142" t="s">
        <v>154</v>
      </c>
      <c r="B142" t="s">
        <v>1726</v>
      </c>
      <c r="C142" t="s">
        <v>1734</v>
      </c>
      <c r="E142" t="s">
        <v>1602</v>
      </c>
      <c r="F142" t="s">
        <v>1627</v>
      </c>
      <c r="G142">
        <v>1</v>
      </c>
      <c r="H142">
        <v>1.2</v>
      </c>
      <c r="I142">
        <v>1.5</v>
      </c>
      <c r="J142" t="s">
        <v>1739</v>
      </c>
    </row>
    <row r="143" spans="1:10" x14ac:dyDescent="0.2">
      <c r="A143" t="s">
        <v>155</v>
      </c>
      <c r="B143" t="s">
        <v>1726</v>
      </c>
      <c r="C143" t="s">
        <v>1734</v>
      </c>
      <c r="E143" t="s">
        <v>1609</v>
      </c>
      <c r="F143" t="s">
        <v>1627</v>
      </c>
      <c r="G143">
        <v>1</v>
      </c>
      <c r="H143">
        <v>1.5</v>
      </c>
      <c r="I143">
        <v>2.5</v>
      </c>
      <c r="J143" t="s">
        <v>1737</v>
      </c>
    </row>
    <row r="144" spans="1:10" x14ac:dyDescent="0.2">
      <c r="A144" t="s">
        <v>156</v>
      </c>
      <c r="B144" t="s">
        <v>1726</v>
      </c>
      <c r="C144" t="s">
        <v>1734</v>
      </c>
      <c r="E144" t="s">
        <v>1602</v>
      </c>
      <c r="F144" t="s">
        <v>1626</v>
      </c>
      <c r="G144">
        <v>50</v>
      </c>
      <c r="H144">
        <v>75</v>
      </c>
      <c r="I144">
        <v>100</v>
      </c>
      <c r="J144" t="s">
        <v>1738</v>
      </c>
    </row>
    <row r="145" spans="1:10" x14ac:dyDescent="0.2">
      <c r="A145" t="s">
        <v>157</v>
      </c>
      <c r="B145" t="s">
        <v>1726</v>
      </c>
      <c r="C145" t="s">
        <v>1734</v>
      </c>
      <c r="E145" t="s">
        <v>1602</v>
      </c>
      <c r="F145" t="s">
        <v>1627</v>
      </c>
      <c r="G145">
        <v>1</v>
      </c>
      <c r="H145">
        <v>1.2</v>
      </c>
      <c r="I145">
        <v>1.5</v>
      </c>
      <c r="J145" t="s">
        <v>1739</v>
      </c>
    </row>
    <row r="146" spans="1:10" x14ac:dyDescent="0.2">
      <c r="A146" t="s">
        <v>158</v>
      </c>
      <c r="B146" t="s">
        <v>1726</v>
      </c>
      <c r="C146" t="s">
        <v>1734</v>
      </c>
      <c r="E146" t="s">
        <v>1602</v>
      </c>
      <c r="F146" t="s">
        <v>1626</v>
      </c>
      <c r="G146">
        <v>59.5</v>
      </c>
      <c r="H146">
        <v>89.25</v>
      </c>
      <c r="I146">
        <v>100</v>
      </c>
      <c r="J146" t="s">
        <v>1735</v>
      </c>
    </row>
    <row r="147" spans="1:10" x14ac:dyDescent="0.2">
      <c r="A147" t="s">
        <v>159</v>
      </c>
      <c r="B147" t="s">
        <v>1726</v>
      </c>
      <c r="C147" t="s">
        <v>1734</v>
      </c>
      <c r="E147" t="s">
        <v>1604</v>
      </c>
      <c r="F147" t="s">
        <v>1626</v>
      </c>
      <c r="G147">
        <v>82</v>
      </c>
      <c r="H147">
        <v>100</v>
      </c>
      <c r="I147">
        <v>100</v>
      </c>
      <c r="J147" t="s">
        <v>1735</v>
      </c>
    </row>
    <row r="148" spans="1:10" x14ac:dyDescent="0.2">
      <c r="A148" t="s">
        <v>160</v>
      </c>
      <c r="B148" t="s">
        <v>1726</v>
      </c>
      <c r="C148" t="s">
        <v>1734</v>
      </c>
      <c r="E148" t="s">
        <v>1605</v>
      </c>
      <c r="F148" t="s">
        <v>1626</v>
      </c>
      <c r="G148">
        <v>49.5</v>
      </c>
      <c r="H148">
        <v>74.25</v>
      </c>
      <c r="I148">
        <v>100</v>
      </c>
      <c r="J148" t="s">
        <v>1735</v>
      </c>
    </row>
    <row r="149" spans="1:10" x14ac:dyDescent="0.2">
      <c r="A149" t="s">
        <v>161</v>
      </c>
      <c r="B149" t="s">
        <v>1728</v>
      </c>
      <c r="C149" t="s">
        <v>1734</v>
      </c>
      <c r="E149" t="s">
        <v>1616</v>
      </c>
      <c r="F149" t="s">
        <v>1627</v>
      </c>
      <c r="G149">
        <v>1</v>
      </c>
      <c r="H149">
        <v>1.5</v>
      </c>
      <c r="I149">
        <v>2.5</v>
      </c>
      <c r="J149" t="s">
        <v>1737</v>
      </c>
    </row>
    <row r="150" spans="1:10" x14ac:dyDescent="0.2">
      <c r="A150" t="s">
        <v>162</v>
      </c>
      <c r="B150" t="s">
        <v>1728</v>
      </c>
      <c r="C150" t="s">
        <v>1734</v>
      </c>
      <c r="E150" t="s">
        <v>1617</v>
      </c>
      <c r="F150" t="s">
        <v>1627</v>
      </c>
      <c r="G150">
        <v>1</v>
      </c>
      <c r="H150">
        <v>1.5</v>
      </c>
      <c r="I150">
        <v>2.5</v>
      </c>
      <c r="J150" t="s">
        <v>1737</v>
      </c>
    </row>
    <row r="151" spans="1:10" x14ac:dyDescent="0.2">
      <c r="A151" t="s">
        <v>163</v>
      </c>
      <c r="B151" t="s">
        <v>1728</v>
      </c>
      <c r="C151" t="s">
        <v>1734</v>
      </c>
      <c r="E151" t="s">
        <v>1607</v>
      </c>
      <c r="F151" t="s">
        <v>1626</v>
      </c>
      <c r="G151">
        <v>0.495</v>
      </c>
      <c r="H151">
        <v>0.74249999999999994</v>
      </c>
      <c r="I151">
        <v>1</v>
      </c>
      <c r="J151" t="s">
        <v>1735</v>
      </c>
    </row>
    <row r="152" spans="1:10" x14ac:dyDescent="0.2">
      <c r="A152" t="s">
        <v>164</v>
      </c>
      <c r="B152" t="s">
        <v>1726</v>
      </c>
      <c r="C152" t="s">
        <v>1734</v>
      </c>
      <c r="E152" t="s">
        <v>1611</v>
      </c>
      <c r="F152" t="s">
        <v>1627</v>
      </c>
      <c r="G152">
        <v>1</v>
      </c>
      <c r="H152">
        <v>1.5</v>
      </c>
      <c r="I152">
        <v>2.5</v>
      </c>
      <c r="J152" t="s">
        <v>1737</v>
      </c>
    </row>
    <row r="153" spans="1:10" x14ac:dyDescent="0.2">
      <c r="A153" t="s">
        <v>165</v>
      </c>
      <c r="B153" t="s">
        <v>1726</v>
      </c>
      <c r="C153" t="s">
        <v>1734</v>
      </c>
      <c r="E153" t="s">
        <v>1612</v>
      </c>
      <c r="F153" t="s">
        <v>1626</v>
      </c>
      <c r="G153">
        <v>4.95</v>
      </c>
      <c r="H153">
        <v>1</v>
      </c>
      <c r="I153">
        <v>1</v>
      </c>
      <c r="J153" t="s">
        <v>1735</v>
      </c>
    </row>
    <row r="154" spans="1:10" x14ac:dyDescent="0.2">
      <c r="A154" t="s">
        <v>166</v>
      </c>
      <c r="B154" t="s">
        <v>1726</v>
      </c>
      <c r="C154" t="s">
        <v>1734</v>
      </c>
      <c r="E154" t="s">
        <v>1602</v>
      </c>
      <c r="F154" t="s">
        <v>1626</v>
      </c>
      <c r="G154">
        <v>39.5</v>
      </c>
      <c r="H154">
        <v>59.25</v>
      </c>
      <c r="I154">
        <v>98.75</v>
      </c>
      <c r="J154" t="s">
        <v>1735</v>
      </c>
    </row>
    <row r="155" spans="1:10" x14ac:dyDescent="0.2">
      <c r="A155" t="s">
        <v>167</v>
      </c>
      <c r="B155" t="s">
        <v>1726</v>
      </c>
      <c r="C155" t="s">
        <v>1734</v>
      </c>
      <c r="E155" t="s">
        <v>1609</v>
      </c>
      <c r="F155" t="s">
        <v>1627</v>
      </c>
      <c r="G155">
        <v>1</v>
      </c>
      <c r="H155">
        <v>1.5</v>
      </c>
      <c r="I155">
        <v>2.5</v>
      </c>
      <c r="J155" t="s">
        <v>1737</v>
      </c>
    </row>
    <row r="156" spans="1:10" x14ac:dyDescent="0.2">
      <c r="A156" t="s">
        <v>168</v>
      </c>
      <c r="B156" t="s">
        <v>1726</v>
      </c>
      <c r="C156" t="s">
        <v>1734</v>
      </c>
      <c r="E156" t="s">
        <v>1602</v>
      </c>
      <c r="F156" t="s">
        <v>1626</v>
      </c>
      <c r="G156">
        <v>50</v>
      </c>
      <c r="H156">
        <v>75</v>
      </c>
      <c r="I156">
        <v>100</v>
      </c>
      <c r="J156" t="s">
        <v>1738</v>
      </c>
    </row>
    <row r="157" spans="1:10" x14ac:dyDescent="0.2">
      <c r="A157" t="s">
        <v>169</v>
      </c>
      <c r="B157" t="s">
        <v>1726</v>
      </c>
      <c r="C157" t="s">
        <v>1734</v>
      </c>
      <c r="E157" t="s">
        <v>1602</v>
      </c>
      <c r="F157" t="s">
        <v>1627</v>
      </c>
      <c r="G157">
        <v>1</v>
      </c>
      <c r="H157">
        <v>1.2</v>
      </c>
      <c r="I157">
        <v>1.5</v>
      </c>
      <c r="J157" t="s">
        <v>1739</v>
      </c>
    </row>
    <row r="158" spans="1:10" x14ac:dyDescent="0.2">
      <c r="A158" t="s">
        <v>170</v>
      </c>
      <c r="B158" t="s">
        <v>1726</v>
      </c>
      <c r="C158" t="s">
        <v>1734</v>
      </c>
      <c r="E158" t="s">
        <v>1609</v>
      </c>
      <c r="F158" t="s">
        <v>1627</v>
      </c>
      <c r="G158">
        <v>1</v>
      </c>
      <c r="H158">
        <v>1.5</v>
      </c>
      <c r="I158">
        <v>2.5</v>
      </c>
      <c r="J158" t="s">
        <v>1737</v>
      </c>
    </row>
    <row r="159" spans="1:10" x14ac:dyDescent="0.2">
      <c r="A159" t="s">
        <v>171</v>
      </c>
      <c r="B159" t="s">
        <v>1726</v>
      </c>
      <c r="C159" t="s">
        <v>1734</v>
      </c>
      <c r="E159" t="s">
        <v>1602</v>
      </c>
      <c r="F159" t="s">
        <v>1626</v>
      </c>
      <c r="G159">
        <v>50</v>
      </c>
      <c r="H159">
        <v>75</v>
      </c>
      <c r="I159">
        <v>100</v>
      </c>
      <c r="J159" t="s">
        <v>1738</v>
      </c>
    </row>
    <row r="160" spans="1:10" x14ac:dyDescent="0.2">
      <c r="A160" t="s">
        <v>172</v>
      </c>
      <c r="B160" t="s">
        <v>1726</v>
      </c>
      <c r="C160" t="s">
        <v>1734</v>
      </c>
      <c r="E160" t="s">
        <v>1602</v>
      </c>
      <c r="F160" t="s">
        <v>1627</v>
      </c>
      <c r="G160">
        <v>1</v>
      </c>
      <c r="H160">
        <v>1.2</v>
      </c>
      <c r="I160">
        <v>1.5</v>
      </c>
      <c r="J160" t="s">
        <v>1739</v>
      </c>
    </row>
    <row r="161" spans="1:10" x14ac:dyDescent="0.2">
      <c r="A161" t="s">
        <v>173</v>
      </c>
      <c r="B161" t="s">
        <v>1725</v>
      </c>
      <c r="C161" t="s">
        <v>1734</v>
      </c>
      <c r="E161" t="s">
        <v>1606</v>
      </c>
      <c r="F161" t="s">
        <v>1627</v>
      </c>
      <c r="G161">
        <v>0.5</v>
      </c>
      <c r="H161">
        <v>0.75</v>
      </c>
      <c r="I161">
        <v>1.25</v>
      </c>
      <c r="J161" t="s">
        <v>1735</v>
      </c>
    </row>
    <row r="162" spans="1:10" x14ac:dyDescent="0.2">
      <c r="A162" t="s">
        <v>174</v>
      </c>
      <c r="B162" t="s">
        <v>1725</v>
      </c>
      <c r="C162" t="s">
        <v>1734</v>
      </c>
      <c r="E162" t="s">
        <v>1607</v>
      </c>
      <c r="F162" t="s">
        <v>1626</v>
      </c>
      <c r="G162">
        <v>0.66999999999999993</v>
      </c>
      <c r="H162">
        <v>1</v>
      </c>
      <c r="I162">
        <v>1</v>
      </c>
      <c r="J162" t="s">
        <v>1735</v>
      </c>
    </row>
    <row r="163" spans="1:10" x14ac:dyDescent="0.2">
      <c r="A163" t="s">
        <v>175</v>
      </c>
      <c r="B163" t="s">
        <v>1725</v>
      </c>
      <c r="C163" t="s">
        <v>1734</v>
      </c>
      <c r="E163" t="s">
        <v>1607</v>
      </c>
      <c r="F163" t="s">
        <v>1626</v>
      </c>
      <c r="G163">
        <v>0.5</v>
      </c>
      <c r="H163">
        <v>0.75</v>
      </c>
      <c r="I163">
        <v>0.9</v>
      </c>
      <c r="J163" t="s">
        <v>1736</v>
      </c>
    </row>
    <row r="164" spans="1:10" x14ac:dyDescent="0.2">
      <c r="A164" t="s">
        <v>176</v>
      </c>
      <c r="B164" t="s">
        <v>1726</v>
      </c>
      <c r="C164" t="s">
        <v>1734</v>
      </c>
      <c r="E164" t="s">
        <v>1602</v>
      </c>
      <c r="F164" t="s">
        <v>1626</v>
      </c>
      <c r="G164">
        <v>50</v>
      </c>
      <c r="H164">
        <v>75</v>
      </c>
      <c r="I164">
        <v>100</v>
      </c>
      <c r="J164" t="s">
        <v>1738</v>
      </c>
    </row>
    <row r="165" spans="1:10" x14ac:dyDescent="0.2">
      <c r="A165" t="s">
        <v>177</v>
      </c>
      <c r="B165" t="s">
        <v>1726</v>
      </c>
      <c r="C165" t="s">
        <v>1734</v>
      </c>
      <c r="E165" t="s">
        <v>1618</v>
      </c>
      <c r="F165" t="s">
        <v>1627</v>
      </c>
      <c r="G165">
        <v>1</v>
      </c>
      <c r="H165">
        <v>1.5</v>
      </c>
      <c r="I165">
        <v>2.5</v>
      </c>
      <c r="J165" t="s">
        <v>1737</v>
      </c>
    </row>
    <row r="166" spans="1:10" x14ac:dyDescent="0.2">
      <c r="A166" t="s">
        <v>178</v>
      </c>
      <c r="B166" t="s">
        <v>1726</v>
      </c>
      <c r="C166" t="s">
        <v>1734</v>
      </c>
      <c r="E166" t="s">
        <v>1619</v>
      </c>
      <c r="F166" t="s">
        <v>1627</v>
      </c>
      <c r="G166">
        <v>1.5049999999999999</v>
      </c>
      <c r="H166">
        <v>2.2574999999999998</v>
      </c>
      <c r="I166">
        <v>3.7625000000000002</v>
      </c>
      <c r="J166" t="s">
        <v>1735</v>
      </c>
    </row>
    <row r="167" spans="1:10" x14ac:dyDescent="0.2">
      <c r="A167" t="s">
        <v>179</v>
      </c>
      <c r="B167" t="s">
        <v>1726</v>
      </c>
      <c r="C167" t="s">
        <v>1734</v>
      </c>
      <c r="E167" t="s">
        <v>1602</v>
      </c>
      <c r="F167" t="s">
        <v>1626</v>
      </c>
      <c r="G167">
        <v>50</v>
      </c>
      <c r="H167">
        <v>75</v>
      </c>
      <c r="I167">
        <v>100</v>
      </c>
      <c r="J167" t="s">
        <v>1738</v>
      </c>
    </row>
    <row r="168" spans="1:10" x14ac:dyDescent="0.2">
      <c r="A168" t="s">
        <v>180</v>
      </c>
      <c r="B168" t="s">
        <v>1726</v>
      </c>
      <c r="C168" t="s">
        <v>1734</v>
      </c>
      <c r="E168" t="s">
        <v>1618</v>
      </c>
      <c r="F168" t="s">
        <v>1627</v>
      </c>
      <c r="G168">
        <v>1</v>
      </c>
      <c r="H168">
        <v>1.5</v>
      </c>
      <c r="I168">
        <v>2.5</v>
      </c>
      <c r="J168" t="s">
        <v>1737</v>
      </c>
    </row>
    <row r="169" spans="1:10" x14ac:dyDescent="0.2">
      <c r="A169" t="s">
        <v>181</v>
      </c>
      <c r="B169" t="s">
        <v>1726</v>
      </c>
      <c r="C169" t="s">
        <v>1734</v>
      </c>
      <c r="E169" t="s">
        <v>1619</v>
      </c>
      <c r="F169" t="s">
        <v>1627</v>
      </c>
      <c r="G169">
        <v>1.5049999999999999</v>
      </c>
      <c r="H169">
        <v>2.2574999999999998</v>
      </c>
      <c r="I169">
        <v>3.7625000000000002</v>
      </c>
      <c r="J169" t="s">
        <v>1735</v>
      </c>
    </row>
    <row r="170" spans="1:10" x14ac:dyDescent="0.2">
      <c r="A170" t="s">
        <v>182</v>
      </c>
      <c r="B170" t="s">
        <v>1729</v>
      </c>
      <c r="C170" t="s">
        <v>1734</v>
      </c>
      <c r="E170" t="s">
        <v>1620</v>
      </c>
      <c r="F170" t="s">
        <v>1627</v>
      </c>
      <c r="G170">
        <v>175.5</v>
      </c>
      <c r="H170">
        <v>263.25</v>
      </c>
      <c r="I170">
        <v>438.75</v>
      </c>
      <c r="J170" t="s">
        <v>1735</v>
      </c>
    </row>
    <row r="171" spans="1:10" x14ac:dyDescent="0.2">
      <c r="A171" t="s">
        <v>183</v>
      </c>
      <c r="B171" t="s">
        <v>1729</v>
      </c>
      <c r="C171" t="s">
        <v>1734</v>
      </c>
      <c r="E171" t="s">
        <v>1621</v>
      </c>
      <c r="F171" t="s">
        <v>1626</v>
      </c>
      <c r="G171">
        <v>50</v>
      </c>
      <c r="H171">
        <v>75</v>
      </c>
      <c r="I171">
        <v>100</v>
      </c>
      <c r="J171" t="s">
        <v>1738</v>
      </c>
    </row>
    <row r="172" spans="1:10" x14ac:dyDescent="0.2">
      <c r="A172" t="s">
        <v>184</v>
      </c>
      <c r="B172" t="s">
        <v>1729</v>
      </c>
      <c r="C172" t="s">
        <v>1734</v>
      </c>
      <c r="E172" t="s">
        <v>1621</v>
      </c>
      <c r="F172" t="s">
        <v>1626</v>
      </c>
      <c r="G172">
        <v>50</v>
      </c>
      <c r="H172">
        <v>75</v>
      </c>
      <c r="I172">
        <v>100</v>
      </c>
      <c r="J172" t="s">
        <v>1738</v>
      </c>
    </row>
    <row r="173" spans="1:10" x14ac:dyDescent="0.2">
      <c r="A173" t="s">
        <v>185</v>
      </c>
      <c r="B173" t="s">
        <v>1726</v>
      </c>
      <c r="C173" t="s">
        <v>1734</v>
      </c>
      <c r="E173" t="s">
        <v>1611</v>
      </c>
      <c r="F173" t="s">
        <v>1627</v>
      </c>
      <c r="G173">
        <v>1</v>
      </c>
      <c r="H173">
        <v>1.5</v>
      </c>
      <c r="I173">
        <v>2.5</v>
      </c>
      <c r="J173" t="s">
        <v>1737</v>
      </c>
    </row>
    <row r="174" spans="1:10" x14ac:dyDescent="0.2">
      <c r="A174" t="s">
        <v>186</v>
      </c>
      <c r="B174" t="s">
        <v>1726</v>
      </c>
      <c r="C174" t="s">
        <v>1734</v>
      </c>
      <c r="E174" t="s">
        <v>1612</v>
      </c>
      <c r="F174" t="s">
        <v>1626</v>
      </c>
      <c r="G174">
        <v>4.95</v>
      </c>
      <c r="H174">
        <v>1</v>
      </c>
      <c r="I174">
        <v>1</v>
      </c>
      <c r="J174" t="s">
        <v>1735</v>
      </c>
    </row>
    <row r="175" spans="1:10" x14ac:dyDescent="0.2">
      <c r="A175" t="s">
        <v>187</v>
      </c>
      <c r="B175" t="s">
        <v>1726</v>
      </c>
      <c r="C175" t="s">
        <v>1734</v>
      </c>
      <c r="E175" t="s">
        <v>1602</v>
      </c>
      <c r="F175" t="s">
        <v>1626</v>
      </c>
      <c r="G175">
        <v>39.5</v>
      </c>
      <c r="H175">
        <v>59.25</v>
      </c>
      <c r="I175">
        <v>98.75</v>
      </c>
      <c r="J175" t="s">
        <v>1735</v>
      </c>
    </row>
    <row r="176" spans="1:10" x14ac:dyDescent="0.2">
      <c r="A176" t="s">
        <v>188</v>
      </c>
      <c r="B176" t="s">
        <v>1728</v>
      </c>
      <c r="C176" t="s">
        <v>1734</v>
      </c>
      <c r="E176" t="s">
        <v>1616</v>
      </c>
      <c r="F176" t="s">
        <v>1627</v>
      </c>
      <c r="G176">
        <v>1</v>
      </c>
      <c r="H176">
        <v>1.5</v>
      </c>
      <c r="I176">
        <v>2.5</v>
      </c>
      <c r="J176" t="s">
        <v>1737</v>
      </c>
    </row>
    <row r="177" spans="1:10" x14ac:dyDescent="0.2">
      <c r="A177" t="s">
        <v>189</v>
      </c>
      <c r="B177" t="s">
        <v>1728</v>
      </c>
      <c r="C177" t="s">
        <v>1734</v>
      </c>
      <c r="E177" t="s">
        <v>1617</v>
      </c>
      <c r="F177" t="s">
        <v>1627</v>
      </c>
      <c r="G177">
        <v>1</v>
      </c>
      <c r="H177">
        <v>1.5</v>
      </c>
      <c r="I177">
        <v>2.5</v>
      </c>
      <c r="J177" t="s">
        <v>1737</v>
      </c>
    </row>
    <row r="178" spans="1:10" x14ac:dyDescent="0.2">
      <c r="A178" t="s">
        <v>190</v>
      </c>
      <c r="B178" t="s">
        <v>1728</v>
      </c>
      <c r="C178" t="s">
        <v>1734</v>
      </c>
      <c r="E178" t="s">
        <v>1607</v>
      </c>
      <c r="F178" t="s">
        <v>1626</v>
      </c>
      <c r="G178">
        <v>0.495</v>
      </c>
      <c r="H178">
        <v>0.74249999999999994</v>
      </c>
      <c r="I178">
        <v>1</v>
      </c>
      <c r="J178" t="s">
        <v>1735</v>
      </c>
    </row>
    <row r="179" spans="1:10" x14ac:dyDescent="0.2">
      <c r="A179" t="s">
        <v>191</v>
      </c>
      <c r="B179" t="s">
        <v>1725</v>
      </c>
      <c r="C179" t="s">
        <v>1734</v>
      </c>
      <c r="E179" t="s">
        <v>1607</v>
      </c>
      <c r="F179" t="s">
        <v>1626</v>
      </c>
      <c r="G179">
        <v>0.64500000000000002</v>
      </c>
      <c r="H179">
        <v>0.96750000000000003</v>
      </c>
      <c r="I179">
        <v>1</v>
      </c>
      <c r="J179" t="s">
        <v>1735</v>
      </c>
    </row>
    <row r="180" spans="1:10" x14ac:dyDescent="0.2">
      <c r="A180" t="s">
        <v>192</v>
      </c>
      <c r="B180" t="s">
        <v>1725</v>
      </c>
      <c r="C180" t="s">
        <v>1734</v>
      </c>
      <c r="E180" t="s">
        <v>1602</v>
      </c>
      <c r="F180" t="s">
        <v>1627</v>
      </c>
      <c r="G180">
        <v>15.5</v>
      </c>
      <c r="H180">
        <v>23.25</v>
      </c>
      <c r="I180">
        <v>38.75</v>
      </c>
      <c r="J180" t="s">
        <v>1735</v>
      </c>
    </row>
    <row r="181" spans="1:10" x14ac:dyDescent="0.2">
      <c r="A181" t="s">
        <v>193</v>
      </c>
      <c r="B181" t="s">
        <v>1725</v>
      </c>
      <c r="C181" t="s">
        <v>1734</v>
      </c>
      <c r="E181" t="s">
        <v>1608</v>
      </c>
      <c r="F181" t="s">
        <v>1626</v>
      </c>
      <c r="G181">
        <v>1.5</v>
      </c>
      <c r="H181">
        <v>2.25</v>
      </c>
      <c r="I181">
        <v>3.75</v>
      </c>
      <c r="J181" t="s">
        <v>1735</v>
      </c>
    </row>
    <row r="182" spans="1:10" x14ac:dyDescent="0.2">
      <c r="A182" t="s">
        <v>194</v>
      </c>
      <c r="B182" t="s">
        <v>1730</v>
      </c>
      <c r="C182" t="s">
        <v>1734</v>
      </c>
      <c r="E182" t="s">
        <v>1602</v>
      </c>
      <c r="F182" t="s">
        <v>1626</v>
      </c>
      <c r="G182">
        <v>50</v>
      </c>
      <c r="H182">
        <v>75</v>
      </c>
      <c r="I182">
        <v>100</v>
      </c>
      <c r="J182" t="s">
        <v>1738</v>
      </c>
    </row>
    <row r="183" spans="1:10" x14ac:dyDescent="0.2">
      <c r="A183" t="s">
        <v>195</v>
      </c>
      <c r="B183" t="s">
        <v>1730</v>
      </c>
      <c r="C183" t="s">
        <v>1734</v>
      </c>
      <c r="E183" t="s">
        <v>1618</v>
      </c>
      <c r="F183" t="s">
        <v>1627</v>
      </c>
      <c r="G183">
        <v>1</v>
      </c>
      <c r="H183">
        <v>1.5</v>
      </c>
      <c r="I183">
        <v>2.5</v>
      </c>
      <c r="J183" t="s">
        <v>1737</v>
      </c>
    </row>
    <row r="184" spans="1:10" x14ac:dyDescent="0.2">
      <c r="A184" t="s">
        <v>196</v>
      </c>
      <c r="B184" t="s">
        <v>1730</v>
      </c>
      <c r="C184" t="s">
        <v>1734</v>
      </c>
      <c r="E184" t="s">
        <v>1619</v>
      </c>
      <c r="F184" t="s">
        <v>1627</v>
      </c>
      <c r="G184">
        <v>1.5049999999999999</v>
      </c>
      <c r="H184">
        <v>2.2574999999999998</v>
      </c>
      <c r="I184">
        <v>3.7625000000000002</v>
      </c>
      <c r="J184" t="s">
        <v>1735</v>
      </c>
    </row>
    <row r="185" spans="1:10" x14ac:dyDescent="0.2">
      <c r="A185" t="s">
        <v>197</v>
      </c>
      <c r="B185" t="s">
        <v>1726</v>
      </c>
      <c r="C185" t="s">
        <v>1734</v>
      </c>
      <c r="E185" t="s">
        <v>1602</v>
      </c>
      <c r="F185" t="s">
        <v>1626</v>
      </c>
      <c r="G185">
        <v>59.5</v>
      </c>
      <c r="H185">
        <v>89.25</v>
      </c>
      <c r="I185">
        <v>100</v>
      </c>
      <c r="J185" t="s">
        <v>1735</v>
      </c>
    </row>
    <row r="186" spans="1:10" x14ac:dyDescent="0.2">
      <c r="A186" t="s">
        <v>198</v>
      </c>
      <c r="B186" t="s">
        <v>1726</v>
      </c>
      <c r="C186" t="s">
        <v>1734</v>
      </c>
      <c r="E186" t="s">
        <v>1604</v>
      </c>
      <c r="F186" t="s">
        <v>1626</v>
      </c>
      <c r="G186">
        <v>82</v>
      </c>
      <c r="H186">
        <v>100</v>
      </c>
      <c r="I186">
        <v>100</v>
      </c>
      <c r="J186" t="s">
        <v>1735</v>
      </c>
    </row>
    <row r="187" spans="1:10" x14ac:dyDescent="0.2">
      <c r="A187" t="s">
        <v>199</v>
      </c>
      <c r="B187" t="s">
        <v>1726</v>
      </c>
      <c r="C187" t="s">
        <v>1734</v>
      </c>
      <c r="E187" t="s">
        <v>1605</v>
      </c>
      <c r="F187" t="s">
        <v>1626</v>
      </c>
      <c r="G187">
        <v>49.5</v>
      </c>
      <c r="H187">
        <v>74.25</v>
      </c>
      <c r="I187">
        <v>100</v>
      </c>
      <c r="J187" t="s">
        <v>1735</v>
      </c>
    </row>
    <row r="188" spans="1:10" x14ac:dyDescent="0.2">
      <c r="A188" t="s">
        <v>200</v>
      </c>
      <c r="B188" t="s">
        <v>1729</v>
      </c>
      <c r="C188" t="s">
        <v>1734</v>
      </c>
      <c r="E188" t="s">
        <v>1606</v>
      </c>
      <c r="F188" t="s">
        <v>1627</v>
      </c>
      <c r="G188">
        <v>0.5</v>
      </c>
      <c r="H188">
        <v>0.75</v>
      </c>
      <c r="I188">
        <v>1.25</v>
      </c>
      <c r="J188" t="s">
        <v>1735</v>
      </c>
    </row>
    <row r="189" spans="1:10" x14ac:dyDescent="0.2">
      <c r="A189" t="s">
        <v>201</v>
      </c>
      <c r="B189" t="s">
        <v>1729</v>
      </c>
      <c r="C189" t="s">
        <v>1734</v>
      </c>
      <c r="E189" t="s">
        <v>1607</v>
      </c>
      <c r="F189" t="s">
        <v>1626</v>
      </c>
      <c r="G189">
        <v>0.66999999999999993</v>
      </c>
      <c r="H189">
        <v>1</v>
      </c>
      <c r="I189">
        <v>1</v>
      </c>
      <c r="J189" t="s">
        <v>1735</v>
      </c>
    </row>
    <row r="190" spans="1:10" x14ac:dyDescent="0.2">
      <c r="A190" t="s">
        <v>202</v>
      </c>
      <c r="B190" t="s">
        <v>1729</v>
      </c>
      <c r="C190" t="s">
        <v>1734</v>
      </c>
      <c r="E190" t="s">
        <v>1607</v>
      </c>
      <c r="F190" t="s">
        <v>1626</v>
      </c>
      <c r="G190">
        <v>0.5</v>
      </c>
      <c r="H190">
        <v>0.75</v>
      </c>
      <c r="I190">
        <v>0.9</v>
      </c>
      <c r="J190" t="s">
        <v>1736</v>
      </c>
    </row>
    <row r="191" spans="1:10" x14ac:dyDescent="0.2">
      <c r="A191" t="s">
        <v>203</v>
      </c>
      <c r="B191" t="s">
        <v>1726</v>
      </c>
      <c r="C191" t="s">
        <v>1734</v>
      </c>
      <c r="E191" t="s">
        <v>1601</v>
      </c>
      <c r="F191" t="s">
        <v>1626</v>
      </c>
      <c r="G191">
        <v>69.5</v>
      </c>
      <c r="H191">
        <v>100</v>
      </c>
      <c r="I191">
        <v>100</v>
      </c>
      <c r="J191" t="s">
        <v>1735</v>
      </c>
    </row>
    <row r="192" spans="1:10" x14ac:dyDescent="0.2">
      <c r="A192" t="s">
        <v>204</v>
      </c>
      <c r="B192" t="s">
        <v>1726</v>
      </c>
      <c r="C192" t="s">
        <v>1734</v>
      </c>
      <c r="E192" t="s">
        <v>1602</v>
      </c>
      <c r="F192" t="s">
        <v>1626</v>
      </c>
      <c r="G192">
        <v>59.5</v>
      </c>
      <c r="H192">
        <v>89.25</v>
      </c>
      <c r="I192">
        <v>100</v>
      </c>
      <c r="J192" t="s">
        <v>1735</v>
      </c>
    </row>
    <row r="193" spans="1:10" x14ac:dyDescent="0.2">
      <c r="A193" t="s">
        <v>205</v>
      </c>
      <c r="B193" t="s">
        <v>1726</v>
      </c>
      <c r="C193" t="s">
        <v>1734</v>
      </c>
      <c r="E193" t="s">
        <v>1603</v>
      </c>
      <c r="F193" t="s">
        <v>1627</v>
      </c>
      <c r="G193">
        <v>3</v>
      </c>
      <c r="H193">
        <v>4.5</v>
      </c>
      <c r="I193">
        <v>7.5</v>
      </c>
      <c r="J193" t="s">
        <v>1735</v>
      </c>
    </row>
    <row r="194" spans="1:10" x14ac:dyDescent="0.2">
      <c r="A194" t="s">
        <v>206</v>
      </c>
      <c r="B194" t="s">
        <v>1726</v>
      </c>
      <c r="C194" t="s">
        <v>1734</v>
      </c>
      <c r="E194" t="s">
        <v>1601</v>
      </c>
      <c r="F194" t="s">
        <v>1626</v>
      </c>
      <c r="G194">
        <v>69.5</v>
      </c>
      <c r="H194">
        <v>100</v>
      </c>
      <c r="I194">
        <v>100</v>
      </c>
      <c r="J194" t="s">
        <v>1735</v>
      </c>
    </row>
    <row r="195" spans="1:10" x14ac:dyDescent="0.2">
      <c r="A195" t="s">
        <v>207</v>
      </c>
      <c r="B195" t="s">
        <v>1726</v>
      </c>
      <c r="C195" t="s">
        <v>1734</v>
      </c>
      <c r="E195" t="s">
        <v>1602</v>
      </c>
      <c r="F195" t="s">
        <v>1626</v>
      </c>
      <c r="G195">
        <v>59.5</v>
      </c>
      <c r="H195">
        <v>89.25</v>
      </c>
      <c r="I195">
        <v>100</v>
      </c>
      <c r="J195" t="s">
        <v>1735</v>
      </c>
    </row>
    <row r="196" spans="1:10" x14ac:dyDescent="0.2">
      <c r="A196" t="s">
        <v>208</v>
      </c>
      <c r="B196" t="s">
        <v>1726</v>
      </c>
      <c r="C196" t="s">
        <v>1734</v>
      </c>
      <c r="E196" t="s">
        <v>1603</v>
      </c>
      <c r="F196" t="s">
        <v>1627</v>
      </c>
      <c r="G196">
        <v>3</v>
      </c>
      <c r="H196">
        <v>4.5</v>
      </c>
      <c r="I196">
        <v>7.5</v>
      </c>
      <c r="J196" t="s">
        <v>1735</v>
      </c>
    </row>
    <row r="197" spans="1:10" x14ac:dyDescent="0.2">
      <c r="A197" t="s">
        <v>209</v>
      </c>
      <c r="B197" t="s">
        <v>1725</v>
      </c>
      <c r="C197" t="s">
        <v>1734</v>
      </c>
      <c r="E197" t="s">
        <v>1601</v>
      </c>
      <c r="F197" t="s">
        <v>1626</v>
      </c>
      <c r="G197">
        <v>69.5</v>
      </c>
      <c r="H197">
        <v>100</v>
      </c>
      <c r="I197">
        <v>100</v>
      </c>
      <c r="J197" t="s">
        <v>1735</v>
      </c>
    </row>
    <row r="198" spans="1:10" x14ac:dyDescent="0.2">
      <c r="A198" t="s">
        <v>210</v>
      </c>
      <c r="B198" t="s">
        <v>1725</v>
      </c>
      <c r="C198" t="s">
        <v>1734</v>
      </c>
      <c r="E198" t="s">
        <v>1602</v>
      </c>
      <c r="F198" t="s">
        <v>1626</v>
      </c>
      <c r="G198">
        <v>59.5</v>
      </c>
      <c r="H198">
        <v>89.25</v>
      </c>
      <c r="I198">
        <v>100</v>
      </c>
      <c r="J198" t="s">
        <v>1735</v>
      </c>
    </row>
    <row r="199" spans="1:10" x14ac:dyDescent="0.2">
      <c r="A199" t="s">
        <v>211</v>
      </c>
      <c r="B199" t="s">
        <v>1725</v>
      </c>
      <c r="C199" t="s">
        <v>1734</v>
      </c>
      <c r="E199" t="s">
        <v>1603</v>
      </c>
      <c r="F199" t="s">
        <v>1627</v>
      </c>
      <c r="G199">
        <v>3</v>
      </c>
      <c r="H199">
        <v>4.5</v>
      </c>
      <c r="I199">
        <v>7.5</v>
      </c>
      <c r="J199" t="s">
        <v>1735</v>
      </c>
    </row>
    <row r="200" spans="1:10" x14ac:dyDescent="0.2">
      <c r="A200" t="s">
        <v>212</v>
      </c>
      <c r="B200" t="s">
        <v>1725</v>
      </c>
      <c r="C200" t="s">
        <v>1734</v>
      </c>
      <c r="E200" t="s">
        <v>1606</v>
      </c>
      <c r="F200" t="s">
        <v>1627</v>
      </c>
      <c r="G200">
        <v>0.5</v>
      </c>
      <c r="H200">
        <v>0.75</v>
      </c>
      <c r="I200">
        <v>1.25</v>
      </c>
      <c r="J200" t="s">
        <v>1735</v>
      </c>
    </row>
    <row r="201" spans="1:10" x14ac:dyDescent="0.2">
      <c r="A201" t="s">
        <v>213</v>
      </c>
      <c r="B201" t="s">
        <v>1725</v>
      </c>
      <c r="C201" t="s">
        <v>1734</v>
      </c>
      <c r="E201" t="s">
        <v>1607</v>
      </c>
      <c r="F201" t="s">
        <v>1626</v>
      </c>
      <c r="G201">
        <v>0.66999999999999993</v>
      </c>
      <c r="H201">
        <v>1</v>
      </c>
      <c r="I201">
        <v>1</v>
      </c>
      <c r="J201" t="s">
        <v>1735</v>
      </c>
    </row>
    <row r="202" spans="1:10" x14ac:dyDescent="0.2">
      <c r="A202" t="s">
        <v>214</v>
      </c>
      <c r="B202" t="s">
        <v>1725</v>
      </c>
      <c r="C202" t="s">
        <v>1734</v>
      </c>
      <c r="E202" t="s">
        <v>1607</v>
      </c>
      <c r="F202" t="s">
        <v>1626</v>
      </c>
      <c r="G202">
        <v>0.5</v>
      </c>
      <c r="H202">
        <v>0.75</v>
      </c>
      <c r="I202">
        <v>0.9</v>
      </c>
      <c r="J202" t="s">
        <v>1736</v>
      </c>
    </row>
    <row r="203" spans="1:10" x14ac:dyDescent="0.2">
      <c r="A203" t="s">
        <v>215</v>
      </c>
      <c r="B203" t="s">
        <v>1726</v>
      </c>
      <c r="C203" t="s">
        <v>1734</v>
      </c>
      <c r="E203" t="s">
        <v>1602</v>
      </c>
      <c r="F203" t="s">
        <v>1626</v>
      </c>
      <c r="G203">
        <v>59.5</v>
      </c>
      <c r="H203">
        <v>89.25</v>
      </c>
      <c r="I203">
        <v>100</v>
      </c>
      <c r="J203" t="s">
        <v>1735</v>
      </c>
    </row>
    <row r="204" spans="1:10" x14ac:dyDescent="0.2">
      <c r="A204" t="s">
        <v>216</v>
      </c>
      <c r="B204" t="s">
        <v>1726</v>
      </c>
      <c r="C204" t="s">
        <v>1734</v>
      </c>
      <c r="E204" t="s">
        <v>1604</v>
      </c>
      <c r="F204" t="s">
        <v>1626</v>
      </c>
      <c r="G204">
        <v>82</v>
      </c>
      <c r="H204">
        <v>100</v>
      </c>
      <c r="I204">
        <v>100</v>
      </c>
      <c r="J204" t="s">
        <v>1735</v>
      </c>
    </row>
    <row r="205" spans="1:10" x14ac:dyDescent="0.2">
      <c r="A205" t="s">
        <v>217</v>
      </c>
      <c r="B205" t="s">
        <v>1726</v>
      </c>
      <c r="C205" t="s">
        <v>1734</v>
      </c>
      <c r="E205" t="s">
        <v>1605</v>
      </c>
      <c r="F205" t="s">
        <v>1626</v>
      </c>
      <c r="G205">
        <v>49.5</v>
      </c>
      <c r="H205">
        <v>74.25</v>
      </c>
      <c r="I205">
        <v>100</v>
      </c>
      <c r="J205" t="s">
        <v>1735</v>
      </c>
    </row>
    <row r="206" spans="1:10" x14ac:dyDescent="0.2">
      <c r="A206" t="s">
        <v>218</v>
      </c>
      <c r="B206" t="s">
        <v>1725</v>
      </c>
      <c r="C206" t="s">
        <v>1734</v>
      </c>
      <c r="E206" t="s">
        <v>1607</v>
      </c>
      <c r="F206" t="s">
        <v>1626</v>
      </c>
      <c r="G206">
        <v>0.64500000000000002</v>
      </c>
      <c r="H206">
        <v>0.96750000000000003</v>
      </c>
      <c r="I206">
        <v>1</v>
      </c>
      <c r="J206" t="s">
        <v>1735</v>
      </c>
    </row>
    <row r="207" spans="1:10" x14ac:dyDescent="0.2">
      <c r="A207" t="s">
        <v>219</v>
      </c>
      <c r="B207" t="s">
        <v>1725</v>
      </c>
      <c r="C207" t="s">
        <v>1734</v>
      </c>
      <c r="E207" t="s">
        <v>1602</v>
      </c>
      <c r="F207" t="s">
        <v>1627</v>
      </c>
      <c r="G207">
        <v>15.5</v>
      </c>
      <c r="H207">
        <v>23.25</v>
      </c>
      <c r="I207">
        <v>38.75</v>
      </c>
      <c r="J207" t="s">
        <v>1735</v>
      </c>
    </row>
    <row r="208" spans="1:10" x14ac:dyDescent="0.2">
      <c r="A208" t="s">
        <v>220</v>
      </c>
      <c r="B208" t="s">
        <v>1725</v>
      </c>
      <c r="C208" t="s">
        <v>1734</v>
      </c>
      <c r="E208" t="s">
        <v>1608</v>
      </c>
      <c r="F208" t="s">
        <v>1626</v>
      </c>
      <c r="G208">
        <v>1.5</v>
      </c>
      <c r="H208">
        <v>2.25</v>
      </c>
      <c r="I208">
        <v>3.75</v>
      </c>
      <c r="J208" t="s">
        <v>1735</v>
      </c>
    </row>
    <row r="209" spans="1:10" x14ac:dyDescent="0.2">
      <c r="A209" t="s">
        <v>221</v>
      </c>
      <c r="B209" t="s">
        <v>1725</v>
      </c>
      <c r="C209" t="s">
        <v>1734</v>
      </c>
      <c r="E209" t="s">
        <v>1601</v>
      </c>
      <c r="F209" t="s">
        <v>1626</v>
      </c>
      <c r="G209">
        <v>69.5</v>
      </c>
      <c r="H209">
        <v>100</v>
      </c>
      <c r="I209">
        <v>100</v>
      </c>
      <c r="J209" t="s">
        <v>1735</v>
      </c>
    </row>
    <row r="210" spans="1:10" x14ac:dyDescent="0.2">
      <c r="A210" t="s">
        <v>222</v>
      </c>
      <c r="B210" t="s">
        <v>1725</v>
      </c>
      <c r="C210" t="s">
        <v>1734</v>
      </c>
      <c r="E210" t="s">
        <v>1602</v>
      </c>
      <c r="F210" t="s">
        <v>1626</v>
      </c>
      <c r="G210">
        <v>59.5</v>
      </c>
      <c r="H210">
        <v>89.25</v>
      </c>
      <c r="I210">
        <v>100</v>
      </c>
      <c r="J210" t="s">
        <v>1735</v>
      </c>
    </row>
    <row r="211" spans="1:10" x14ac:dyDescent="0.2">
      <c r="A211" t="s">
        <v>223</v>
      </c>
      <c r="B211" t="s">
        <v>1725</v>
      </c>
      <c r="C211" t="s">
        <v>1734</v>
      </c>
      <c r="E211" t="s">
        <v>1603</v>
      </c>
      <c r="F211" t="s">
        <v>1627</v>
      </c>
      <c r="G211">
        <v>3</v>
      </c>
      <c r="H211">
        <v>4.5</v>
      </c>
      <c r="I211">
        <v>7.5</v>
      </c>
      <c r="J211" t="s">
        <v>1735</v>
      </c>
    </row>
    <row r="212" spans="1:10" x14ac:dyDescent="0.2">
      <c r="A212" t="s">
        <v>224</v>
      </c>
      <c r="B212" t="s">
        <v>1725</v>
      </c>
      <c r="C212" t="s">
        <v>1734</v>
      </c>
      <c r="E212" t="s">
        <v>1606</v>
      </c>
      <c r="F212" t="s">
        <v>1627</v>
      </c>
      <c r="G212">
        <v>0.5</v>
      </c>
      <c r="H212">
        <v>0.75</v>
      </c>
      <c r="I212">
        <v>1.25</v>
      </c>
      <c r="J212" t="s">
        <v>1735</v>
      </c>
    </row>
    <row r="213" spans="1:10" x14ac:dyDescent="0.2">
      <c r="A213" t="s">
        <v>225</v>
      </c>
      <c r="B213" t="s">
        <v>1725</v>
      </c>
      <c r="C213" t="s">
        <v>1734</v>
      </c>
      <c r="E213" t="s">
        <v>1607</v>
      </c>
      <c r="F213" t="s">
        <v>1626</v>
      </c>
      <c r="G213">
        <v>0.66999999999999993</v>
      </c>
      <c r="H213">
        <v>1</v>
      </c>
      <c r="I213">
        <v>1</v>
      </c>
      <c r="J213" t="s">
        <v>1735</v>
      </c>
    </row>
    <row r="214" spans="1:10" x14ac:dyDescent="0.2">
      <c r="A214" t="s">
        <v>226</v>
      </c>
      <c r="B214" t="s">
        <v>1725</v>
      </c>
      <c r="C214" t="s">
        <v>1734</v>
      </c>
      <c r="E214" t="s">
        <v>1607</v>
      </c>
      <c r="F214" t="s">
        <v>1626</v>
      </c>
      <c r="G214">
        <v>0.5</v>
      </c>
      <c r="H214">
        <v>0.75</v>
      </c>
      <c r="I214">
        <v>0.9</v>
      </c>
      <c r="J214" t="s">
        <v>1736</v>
      </c>
    </row>
    <row r="215" spans="1:10" x14ac:dyDescent="0.2">
      <c r="A215" t="s">
        <v>227</v>
      </c>
      <c r="B215" t="s">
        <v>1725</v>
      </c>
      <c r="C215" t="s">
        <v>1734</v>
      </c>
      <c r="E215" t="s">
        <v>1601</v>
      </c>
      <c r="F215" t="s">
        <v>1626</v>
      </c>
      <c r="G215">
        <v>69.5</v>
      </c>
      <c r="H215">
        <v>100</v>
      </c>
      <c r="I215">
        <v>100</v>
      </c>
      <c r="J215" t="s">
        <v>1735</v>
      </c>
    </row>
    <row r="216" spans="1:10" x14ac:dyDescent="0.2">
      <c r="A216" t="s">
        <v>228</v>
      </c>
      <c r="B216" t="s">
        <v>1725</v>
      </c>
      <c r="C216" t="s">
        <v>1734</v>
      </c>
      <c r="E216" t="s">
        <v>1602</v>
      </c>
      <c r="F216" t="s">
        <v>1626</v>
      </c>
      <c r="G216">
        <v>59.5</v>
      </c>
      <c r="H216">
        <v>89.25</v>
      </c>
      <c r="I216">
        <v>100</v>
      </c>
      <c r="J216" t="s">
        <v>1735</v>
      </c>
    </row>
    <row r="217" spans="1:10" x14ac:dyDescent="0.2">
      <c r="A217" t="s">
        <v>229</v>
      </c>
      <c r="B217" t="s">
        <v>1725</v>
      </c>
      <c r="C217" t="s">
        <v>1734</v>
      </c>
      <c r="E217" t="s">
        <v>1603</v>
      </c>
      <c r="F217" t="s">
        <v>1627</v>
      </c>
      <c r="G217">
        <v>3</v>
      </c>
      <c r="H217">
        <v>4.5</v>
      </c>
      <c r="I217">
        <v>7.5</v>
      </c>
      <c r="J217" t="s">
        <v>1735</v>
      </c>
    </row>
    <row r="218" spans="1:10" x14ac:dyDescent="0.2">
      <c r="A218" t="s">
        <v>230</v>
      </c>
      <c r="B218" t="s">
        <v>1726</v>
      </c>
      <c r="C218" t="s">
        <v>1734</v>
      </c>
      <c r="E218" t="s">
        <v>1622</v>
      </c>
      <c r="F218" t="s">
        <v>1626</v>
      </c>
      <c r="G218">
        <v>1.95</v>
      </c>
      <c r="H218">
        <v>2.9249999999999998</v>
      </c>
      <c r="I218">
        <v>4.875</v>
      </c>
      <c r="J218" t="s">
        <v>1735</v>
      </c>
    </row>
    <row r="219" spans="1:10" x14ac:dyDescent="0.2">
      <c r="A219" t="s">
        <v>231</v>
      </c>
      <c r="B219" t="s">
        <v>1726</v>
      </c>
      <c r="C219" t="s">
        <v>1734</v>
      </c>
      <c r="E219" t="s">
        <v>1602</v>
      </c>
      <c r="F219" t="s">
        <v>1626</v>
      </c>
      <c r="G219">
        <v>17</v>
      </c>
      <c r="H219">
        <v>25.5</v>
      </c>
      <c r="I219">
        <v>42.5</v>
      </c>
      <c r="J219" t="s">
        <v>1735</v>
      </c>
    </row>
    <row r="220" spans="1:10" x14ac:dyDescent="0.2">
      <c r="A220" t="s">
        <v>232</v>
      </c>
      <c r="B220" t="s">
        <v>1726</v>
      </c>
      <c r="C220" t="s">
        <v>1734</v>
      </c>
      <c r="E220" t="s">
        <v>1623</v>
      </c>
      <c r="F220" t="s">
        <v>1627</v>
      </c>
      <c r="G220">
        <v>1</v>
      </c>
      <c r="H220">
        <v>1.5</v>
      </c>
      <c r="I220">
        <v>2.5</v>
      </c>
      <c r="J220" t="s">
        <v>1737</v>
      </c>
    </row>
    <row r="221" spans="1:10" x14ac:dyDescent="0.2">
      <c r="A221" t="s">
        <v>233</v>
      </c>
      <c r="B221" t="s">
        <v>1726</v>
      </c>
      <c r="C221" t="s">
        <v>1734</v>
      </c>
      <c r="E221" t="s">
        <v>1622</v>
      </c>
      <c r="F221" t="s">
        <v>1626</v>
      </c>
      <c r="G221">
        <v>1.95</v>
      </c>
      <c r="H221">
        <v>2.9249999999999998</v>
      </c>
      <c r="I221">
        <v>4.875</v>
      </c>
      <c r="J221" t="s">
        <v>1735</v>
      </c>
    </row>
    <row r="222" spans="1:10" x14ac:dyDescent="0.2">
      <c r="A222" t="s">
        <v>234</v>
      </c>
      <c r="B222" t="s">
        <v>1726</v>
      </c>
      <c r="C222" t="s">
        <v>1734</v>
      </c>
      <c r="E222" t="s">
        <v>1602</v>
      </c>
      <c r="F222" t="s">
        <v>1626</v>
      </c>
      <c r="G222">
        <v>17</v>
      </c>
      <c r="H222">
        <v>25.5</v>
      </c>
      <c r="I222">
        <v>42.5</v>
      </c>
      <c r="J222" t="s">
        <v>1735</v>
      </c>
    </row>
    <row r="223" spans="1:10" x14ac:dyDescent="0.2">
      <c r="A223" t="s">
        <v>235</v>
      </c>
      <c r="B223" t="s">
        <v>1726</v>
      </c>
      <c r="C223" t="s">
        <v>1734</v>
      </c>
      <c r="E223" t="s">
        <v>1623</v>
      </c>
      <c r="F223" t="s">
        <v>1627</v>
      </c>
      <c r="G223">
        <v>1</v>
      </c>
      <c r="H223">
        <v>1.5</v>
      </c>
      <c r="I223">
        <v>2.5</v>
      </c>
      <c r="J223" t="s">
        <v>1737</v>
      </c>
    </row>
    <row r="224" spans="1:10" x14ac:dyDescent="0.2">
      <c r="A224" t="s">
        <v>236</v>
      </c>
      <c r="B224" t="s">
        <v>1731</v>
      </c>
      <c r="C224" t="s">
        <v>1734</v>
      </c>
      <c r="E224" t="s">
        <v>1616</v>
      </c>
      <c r="F224" t="s">
        <v>1627</v>
      </c>
      <c r="G224">
        <v>1</v>
      </c>
      <c r="H224">
        <v>1.5</v>
      </c>
      <c r="I224">
        <v>2.5</v>
      </c>
      <c r="J224" t="s">
        <v>1737</v>
      </c>
    </row>
    <row r="225" spans="1:10" x14ac:dyDescent="0.2">
      <c r="A225" t="s">
        <v>237</v>
      </c>
      <c r="B225" t="s">
        <v>1731</v>
      </c>
      <c r="C225" t="s">
        <v>1734</v>
      </c>
      <c r="E225" t="s">
        <v>1617</v>
      </c>
      <c r="F225" t="s">
        <v>1627</v>
      </c>
      <c r="G225">
        <v>1</v>
      </c>
      <c r="H225">
        <v>1.5</v>
      </c>
      <c r="I225">
        <v>2.5</v>
      </c>
      <c r="J225" t="s">
        <v>1737</v>
      </c>
    </row>
    <row r="226" spans="1:10" x14ac:dyDescent="0.2">
      <c r="A226" t="s">
        <v>238</v>
      </c>
      <c r="B226" t="s">
        <v>1731</v>
      </c>
      <c r="C226" t="s">
        <v>1734</v>
      </c>
      <c r="E226" t="s">
        <v>1607</v>
      </c>
      <c r="F226" t="s">
        <v>1626</v>
      </c>
      <c r="G226">
        <v>0.495</v>
      </c>
      <c r="H226">
        <v>0.74249999999999994</v>
      </c>
      <c r="I226">
        <v>1</v>
      </c>
      <c r="J226" t="s">
        <v>1735</v>
      </c>
    </row>
    <row r="227" spans="1:10" x14ac:dyDescent="0.2">
      <c r="A227" t="s">
        <v>239</v>
      </c>
      <c r="B227" t="s">
        <v>1726</v>
      </c>
      <c r="C227" t="s">
        <v>1734</v>
      </c>
      <c r="E227" t="s">
        <v>1611</v>
      </c>
      <c r="F227" t="s">
        <v>1627</v>
      </c>
      <c r="G227">
        <v>1</v>
      </c>
      <c r="H227">
        <v>1.5</v>
      </c>
      <c r="I227">
        <v>2.5</v>
      </c>
      <c r="J227" t="s">
        <v>1737</v>
      </c>
    </row>
    <row r="228" spans="1:10" x14ac:dyDescent="0.2">
      <c r="A228" t="s">
        <v>240</v>
      </c>
      <c r="B228" t="s">
        <v>1726</v>
      </c>
      <c r="C228" t="s">
        <v>1734</v>
      </c>
      <c r="E228" t="s">
        <v>1612</v>
      </c>
      <c r="F228" t="s">
        <v>1626</v>
      </c>
      <c r="G228">
        <v>4.95</v>
      </c>
      <c r="H228">
        <v>1</v>
      </c>
      <c r="I228">
        <v>1</v>
      </c>
      <c r="J228" t="s">
        <v>1735</v>
      </c>
    </row>
    <row r="229" spans="1:10" x14ac:dyDescent="0.2">
      <c r="A229" t="s">
        <v>241</v>
      </c>
      <c r="B229" t="s">
        <v>1726</v>
      </c>
      <c r="C229" t="s">
        <v>1734</v>
      </c>
      <c r="E229" t="s">
        <v>1602</v>
      </c>
      <c r="F229" t="s">
        <v>1626</v>
      </c>
      <c r="G229">
        <v>39.5</v>
      </c>
      <c r="H229">
        <v>59.25</v>
      </c>
      <c r="I229">
        <v>98.75</v>
      </c>
      <c r="J229" t="s">
        <v>1735</v>
      </c>
    </row>
    <row r="230" spans="1:10" x14ac:dyDescent="0.2">
      <c r="A230" t="s">
        <v>242</v>
      </c>
      <c r="B230" t="s">
        <v>1726</v>
      </c>
      <c r="C230" t="s">
        <v>1734</v>
      </c>
      <c r="E230" t="s">
        <v>1602</v>
      </c>
      <c r="F230" t="s">
        <v>1626</v>
      </c>
      <c r="G230">
        <v>59.5</v>
      </c>
      <c r="H230">
        <v>89.25</v>
      </c>
      <c r="I230">
        <v>100</v>
      </c>
      <c r="J230" t="s">
        <v>1735</v>
      </c>
    </row>
    <row r="231" spans="1:10" x14ac:dyDescent="0.2">
      <c r="A231" t="s">
        <v>243</v>
      </c>
      <c r="B231" t="s">
        <v>1726</v>
      </c>
      <c r="C231" t="s">
        <v>1734</v>
      </c>
      <c r="E231" t="s">
        <v>1604</v>
      </c>
      <c r="F231" t="s">
        <v>1626</v>
      </c>
      <c r="G231">
        <v>82</v>
      </c>
      <c r="H231">
        <v>100</v>
      </c>
      <c r="I231">
        <v>100</v>
      </c>
      <c r="J231" t="s">
        <v>1735</v>
      </c>
    </row>
    <row r="232" spans="1:10" x14ac:dyDescent="0.2">
      <c r="A232" t="s">
        <v>244</v>
      </c>
      <c r="B232" t="s">
        <v>1726</v>
      </c>
      <c r="C232" t="s">
        <v>1734</v>
      </c>
      <c r="E232" t="s">
        <v>1605</v>
      </c>
      <c r="F232" t="s">
        <v>1626</v>
      </c>
      <c r="G232">
        <v>49.5</v>
      </c>
      <c r="H232">
        <v>74.25</v>
      </c>
      <c r="I232">
        <v>100</v>
      </c>
      <c r="J232" t="s">
        <v>1735</v>
      </c>
    </row>
    <row r="233" spans="1:10" x14ac:dyDescent="0.2">
      <c r="A233" t="s">
        <v>245</v>
      </c>
      <c r="B233" t="s">
        <v>1726</v>
      </c>
      <c r="C233" t="s">
        <v>1734</v>
      </c>
      <c r="E233" t="s">
        <v>1610</v>
      </c>
      <c r="F233" t="s">
        <v>1627</v>
      </c>
      <c r="G233">
        <v>1</v>
      </c>
      <c r="H233">
        <v>1.5</v>
      </c>
      <c r="I233">
        <v>2.5</v>
      </c>
      <c r="J233" t="s">
        <v>1737</v>
      </c>
    </row>
    <row r="234" spans="1:10" x14ac:dyDescent="0.2">
      <c r="A234" t="s">
        <v>246</v>
      </c>
      <c r="B234" t="s">
        <v>1726</v>
      </c>
      <c r="C234" t="s">
        <v>1734</v>
      </c>
      <c r="E234" t="s">
        <v>1602</v>
      </c>
      <c r="F234" t="s">
        <v>1626</v>
      </c>
      <c r="G234">
        <v>50</v>
      </c>
      <c r="H234">
        <v>75</v>
      </c>
      <c r="I234">
        <v>100</v>
      </c>
      <c r="J234" t="s">
        <v>1738</v>
      </c>
    </row>
    <row r="235" spans="1:10" x14ac:dyDescent="0.2">
      <c r="A235" t="s">
        <v>247</v>
      </c>
      <c r="B235" t="s">
        <v>1726</v>
      </c>
      <c r="C235" t="s">
        <v>1734</v>
      </c>
      <c r="E235" t="s">
        <v>1610</v>
      </c>
      <c r="F235" t="s">
        <v>1627</v>
      </c>
      <c r="G235">
        <v>1</v>
      </c>
      <c r="H235">
        <v>1.5</v>
      </c>
      <c r="I235">
        <v>2.5</v>
      </c>
      <c r="J235" t="s">
        <v>1737</v>
      </c>
    </row>
    <row r="236" spans="1:10" x14ac:dyDescent="0.2">
      <c r="A236" t="s">
        <v>248</v>
      </c>
      <c r="B236" t="s">
        <v>1726</v>
      </c>
      <c r="C236" t="s">
        <v>1734</v>
      </c>
      <c r="E236" t="s">
        <v>1607</v>
      </c>
      <c r="F236" t="s">
        <v>1626</v>
      </c>
      <c r="G236">
        <v>0.64500000000000002</v>
      </c>
      <c r="H236">
        <v>0.96750000000000003</v>
      </c>
      <c r="I236">
        <v>1</v>
      </c>
      <c r="J236" t="s">
        <v>1735</v>
      </c>
    </row>
    <row r="237" spans="1:10" x14ac:dyDescent="0.2">
      <c r="A237" t="s">
        <v>249</v>
      </c>
      <c r="B237" t="s">
        <v>1726</v>
      </c>
      <c r="C237" t="s">
        <v>1734</v>
      </c>
      <c r="E237" t="s">
        <v>1602</v>
      </c>
      <c r="F237" t="s">
        <v>1627</v>
      </c>
      <c r="G237">
        <v>15.5</v>
      </c>
      <c r="H237">
        <v>23.25</v>
      </c>
      <c r="I237">
        <v>38.75</v>
      </c>
      <c r="J237" t="s">
        <v>1735</v>
      </c>
    </row>
    <row r="238" spans="1:10" x14ac:dyDescent="0.2">
      <c r="A238" t="s">
        <v>250</v>
      </c>
      <c r="B238" t="s">
        <v>1726</v>
      </c>
      <c r="C238" t="s">
        <v>1734</v>
      </c>
      <c r="E238" t="s">
        <v>1608</v>
      </c>
      <c r="F238" t="s">
        <v>1626</v>
      </c>
      <c r="G238">
        <v>1.5</v>
      </c>
      <c r="H238">
        <v>2.25</v>
      </c>
      <c r="I238">
        <v>3.75</v>
      </c>
      <c r="J238" t="s">
        <v>1735</v>
      </c>
    </row>
    <row r="239" spans="1:10" x14ac:dyDescent="0.2">
      <c r="A239" t="s">
        <v>251</v>
      </c>
      <c r="B239" t="s">
        <v>1726</v>
      </c>
      <c r="C239" t="s">
        <v>1734</v>
      </c>
      <c r="E239" t="s">
        <v>1602</v>
      </c>
      <c r="F239" t="s">
        <v>1626</v>
      </c>
      <c r="G239">
        <v>50</v>
      </c>
      <c r="H239">
        <v>75</v>
      </c>
      <c r="I239">
        <v>100</v>
      </c>
      <c r="J239" t="s">
        <v>1738</v>
      </c>
    </row>
    <row r="240" spans="1:10" x14ac:dyDescent="0.2">
      <c r="A240" t="s">
        <v>252</v>
      </c>
      <c r="B240" t="s">
        <v>1726</v>
      </c>
      <c r="C240" t="s">
        <v>1734</v>
      </c>
      <c r="E240" t="s">
        <v>1618</v>
      </c>
      <c r="F240" t="s">
        <v>1627</v>
      </c>
      <c r="G240">
        <v>1</v>
      </c>
      <c r="H240">
        <v>1.5</v>
      </c>
      <c r="I240">
        <v>2.5</v>
      </c>
      <c r="J240" t="s">
        <v>1737</v>
      </c>
    </row>
    <row r="241" spans="1:10" x14ac:dyDescent="0.2">
      <c r="A241" t="s">
        <v>253</v>
      </c>
      <c r="B241" t="s">
        <v>1726</v>
      </c>
      <c r="C241" t="s">
        <v>1734</v>
      </c>
      <c r="E241" t="s">
        <v>1619</v>
      </c>
      <c r="F241" t="s">
        <v>1627</v>
      </c>
      <c r="G241">
        <v>1.5049999999999999</v>
      </c>
      <c r="H241">
        <v>2.2574999999999998</v>
      </c>
      <c r="I241">
        <v>3.7625000000000002</v>
      </c>
      <c r="J241" t="s">
        <v>1735</v>
      </c>
    </row>
    <row r="242" spans="1:10" x14ac:dyDescent="0.2">
      <c r="A242" t="s">
        <v>254</v>
      </c>
      <c r="B242" t="s">
        <v>1725</v>
      </c>
      <c r="C242" t="s">
        <v>1734</v>
      </c>
      <c r="E242" t="s">
        <v>1606</v>
      </c>
      <c r="F242" t="s">
        <v>1627</v>
      </c>
      <c r="G242">
        <v>0.5</v>
      </c>
      <c r="H242">
        <v>0.75</v>
      </c>
      <c r="I242">
        <v>1.25</v>
      </c>
      <c r="J242" t="s">
        <v>1735</v>
      </c>
    </row>
    <row r="243" spans="1:10" x14ac:dyDescent="0.2">
      <c r="A243" t="s">
        <v>255</v>
      </c>
      <c r="B243" t="s">
        <v>1725</v>
      </c>
      <c r="C243" t="s">
        <v>1734</v>
      </c>
      <c r="E243" t="s">
        <v>1607</v>
      </c>
      <c r="F243" t="s">
        <v>1626</v>
      </c>
      <c r="G243">
        <v>0.66999999999999993</v>
      </c>
      <c r="H243">
        <v>1</v>
      </c>
      <c r="I243">
        <v>1</v>
      </c>
      <c r="J243" t="s">
        <v>1735</v>
      </c>
    </row>
    <row r="244" spans="1:10" x14ac:dyDescent="0.2">
      <c r="A244" t="s">
        <v>256</v>
      </c>
      <c r="B244" t="s">
        <v>1725</v>
      </c>
      <c r="C244" t="s">
        <v>1734</v>
      </c>
      <c r="E244" t="s">
        <v>1607</v>
      </c>
      <c r="F244" t="s">
        <v>1626</v>
      </c>
      <c r="G244">
        <v>0.5</v>
      </c>
      <c r="H244">
        <v>0.75</v>
      </c>
      <c r="I244">
        <v>0.9</v>
      </c>
      <c r="J244" t="s">
        <v>1736</v>
      </c>
    </row>
    <row r="245" spans="1:10" x14ac:dyDescent="0.2">
      <c r="A245" t="s">
        <v>257</v>
      </c>
      <c r="B245" t="s">
        <v>1725</v>
      </c>
      <c r="C245" t="s">
        <v>1734</v>
      </c>
      <c r="E245" t="s">
        <v>1606</v>
      </c>
      <c r="F245" t="s">
        <v>1627</v>
      </c>
      <c r="G245">
        <v>0.5</v>
      </c>
      <c r="H245">
        <v>0.75</v>
      </c>
      <c r="I245">
        <v>1.25</v>
      </c>
      <c r="J245" t="s">
        <v>1735</v>
      </c>
    </row>
    <row r="246" spans="1:10" x14ac:dyDescent="0.2">
      <c r="A246" t="s">
        <v>258</v>
      </c>
      <c r="B246" t="s">
        <v>1725</v>
      </c>
      <c r="C246" t="s">
        <v>1734</v>
      </c>
      <c r="E246" t="s">
        <v>1607</v>
      </c>
      <c r="F246" t="s">
        <v>1626</v>
      </c>
      <c r="G246">
        <v>0.66999999999999993</v>
      </c>
      <c r="H246">
        <v>1</v>
      </c>
      <c r="I246">
        <v>1</v>
      </c>
      <c r="J246" t="s">
        <v>1735</v>
      </c>
    </row>
    <row r="247" spans="1:10" x14ac:dyDescent="0.2">
      <c r="A247" t="s">
        <v>259</v>
      </c>
      <c r="B247" t="s">
        <v>1725</v>
      </c>
      <c r="C247" t="s">
        <v>1734</v>
      </c>
      <c r="E247" t="s">
        <v>1607</v>
      </c>
      <c r="F247" t="s">
        <v>1626</v>
      </c>
      <c r="G247">
        <v>0.5</v>
      </c>
      <c r="H247">
        <v>0.75</v>
      </c>
      <c r="I247">
        <v>0.9</v>
      </c>
      <c r="J247" t="s">
        <v>1736</v>
      </c>
    </row>
    <row r="248" spans="1:10" x14ac:dyDescent="0.2">
      <c r="A248" t="s">
        <v>260</v>
      </c>
      <c r="B248" t="s">
        <v>1725</v>
      </c>
      <c r="C248" t="s">
        <v>1734</v>
      </c>
      <c r="E248" t="s">
        <v>1602</v>
      </c>
      <c r="F248" t="s">
        <v>1627</v>
      </c>
      <c r="G248">
        <v>8</v>
      </c>
      <c r="H248">
        <v>12</v>
      </c>
      <c r="I248">
        <v>20</v>
      </c>
      <c r="J248" t="s">
        <v>1735</v>
      </c>
    </row>
    <row r="249" spans="1:10" x14ac:dyDescent="0.2">
      <c r="A249" t="s">
        <v>261</v>
      </c>
      <c r="B249" t="s">
        <v>1725</v>
      </c>
      <c r="C249" t="s">
        <v>1734</v>
      </c>
      <c r="E249" t="s">
        <v>1602</v>
      </c>
      <c r="F249" t="s">
        <v>1626</v>
      </c>
      <c r="G249">
        <v>30</v>
      </c>
      <c r="H249">
        <v>45</v>
      </c>
      <c r="I249">
        <v>75</v>
      </c>
      <c r="J249" t="s">
        <v>1735</v>
      </c>
    </row>
    <row r="250" spans="1:10" x14ac:dyDescent="0.2">
      <c r="A250" t="s">
        <v>262</v>
      </c>
      <c r="B250" t="s">
        <v>1725</v>
      </c>
      <c r="C250" t="s">
        <v>1734</v>
      </c>
      <c r="E250" t="s">
        <v>1602</v>
      </c>
      <c r="F250" t="s">
        <v>1626</v>
      </c>
      <c r="G250">
        <v>2.95</v>
      </c>
      <c r="H250">
        <v>4.4250000000000007</v>
      </c>
      <c r="I250">
        <v>7.375</v>
      </c>
      <c r="J250" t="s">
        <v>1735</v>
      </c>
    </row>
    <row r="251" spans="1:10" x14ac:dyDescent="0.2">
      <c r="A251" t="s">
        <v>263</v>
      </c>
      <c r="B251" t="s">
        <v>1725</v>
      </c>
      <c r="C251" t="s">
        <v>1734</v>
      </c>
      <c r="E251" t="s">
        <v>1602</v>
      </c>
      <c r="F251" t="s">
        <v>1627</v>
      </c>
      <c r="G251">
        <v>8</v>
      </c>
      <c r="H251">
        <v>12</v>
      </c>
      <c r="I251">
        <v>20</v>
      </c>
      <c r="J251" t="s">
        <v>1735</v>
      </c>
    </row>
    <row r="252" spans="1:10" x14ac:dyDescent="0.2">
      <c r="A252" t="s">
        <v>264</v>
      </c>
      <c r="B252" t="s">
        <v>1725</v>
      </c>
      <c r="C252" t="s">
        <v>1734</v>
      </c>
      <c r="E252" t="s">
        <v>1602</v>
      </c>
      <c r="F252" t="s">
        <v>1626</v>
      </c>
      <c r="G252">
        <v>30</v>
      </c>
      <c r="H252">
        <v>45</v>
      </c>
      <c r="I252">
        <v>75</v>
      </c>
      <c r="J252" t="s">
        <v>1735</v>
      </c>
    </row>
    <row r="253" spans="1:10" x14ac:dyDescent="0.2">
      <c r="A253" t="s">
        <v>265</v>
      </c>
      <c r="B253" t="s">
        <v>1725</v>
      </c>
      <c r="C253" t="s">
        <v>1734</v>
      </c>
      <c r="E253" t="s">
        <v>1602</v>
      </c>
      <c r="F253" t="s">
        <v>1626</v>
      </c>
      <c r="G253">
        <v>2.95</v>
      </c>
      <c r="H253">
        <v>4.4250000000000007</v>
      </c>
      <c r="I253">
        <v>7.375</v>
      </c>
      <c r="J253" t="s">
        <v>1735</v>
      </c>
    </row>
    <row r="254" spans="1:10" x14ac:dyDescent="0.2">
      <c r="A254" t="s">
        <v>266</v>
      </c>
      <c r="B254" t="s">
        <v>1725</v>
      </c>
      <c r="C254" t="s">
        <v>1734</v>
      </c>
      <c r="E254" t="s">
        <v>1607</v>
      </c>
      <c r="F254" t="s">
        <v>1626</v>
      </c>
      <c r="G254">
        <v>0.64500000000000002</v>
      </c>
      <c r="H254">
        <v>0.96750000000000003</v>
      </c>
      <c r="I254">
        <v>1</v>
      </c>
      <c r="J254" t="s">
        <v>1735</v>
      </c>
    </row>
    <row r="255" spans="1:10" x14ac:dyDescent="0.2">
      <c r="A255" t="s">
        <v>267</v>
      </c>
      <c r="B255" t="s">
        <v>1725</v>
      </c>
      <c r="C255" t="s">
        <v>1734</v>
      </c>
      <c r="E255" t="s">
        <v>1602</v>
      </c>
      <c r="F255" t="s">
        <v>1627</v>
      </c>
      <c r="G255">
        <v>15.5</v>
      </c>
      <c r="H255">
        <v>23.25</v>
      </c>
      <c r="I255">
        <v>38.75</v>
      </c>
      <c r="J255" t="s">
        <v>1735</v>
      </c>
    </row>
    <row r="256" spans="1:10" x14ac:dyDescent="0.2">
      <c r="A256" t="s">
        <v>268</v>
      </c>
      <c r="B256" t="s">
        <v>1725</v>
      </c>
      <c r="C256" t="s">
        <v>1734</v>
      </c>
      <c r="E256" t="s">
        <v>1608</v>
      </c>
      <c r="F256" t="s">
        <v>1626</v>
      </c>
      <c r="G256">
        <v>1.5</v>
      </c>
      <c r="H256">
        <v>2.25</v>
      </c>
      <c r="I256">
        <v>3.75</v>
      </c>
      <c r="J256" t="s">
        <v>1735</v>
      </c>
    </row>
    <row r="257" spans="1:10" x14ac:dyDescent="0.2">
      <c r="A257" t="s">
        <v>269</v>
      </c>
      <c r="B257" t="s">
        <v>1725</v>
      </c>
      <c r="C257" t="s">
        <v>1734</v>
      </c>
      <c r="E257" t="s">
        <v>1606</v>
      </c>
      <c r="F257" t="s">
        <v>1627</v>
      </c>
      <c r="G257">
        <v>0.5</v>
      </c>
      <c r="H257">
        <v>0.75</v>
      </c>
      <c r="I257">
        <v>1.25</v>
      </c>
      <c r="J257" t="s">
        <v>1735</v>
      </c>
    </row>
    <row r="258" spans="1:10" x14ac:dyDescent="0.2">
      <c r="A258" t="s">
        <v>270</v>
      </c>
      <c r="B258" t="s">
        <v>1725</v>
      </c>
      <c r="C258" t="s">
        <v>1734</v>
      </c>
      <c r="E258" t="s">
        <v>1607</v>
      </c>
      <c r="F258" t="s">
        <v>1626</v>
      </c>
      <c r="G258">
        <v>0.66999999999999993</v>
      </c>
      <c r="H258">
        <v>1</v>
      </c>
      <c r="I258">
        <v>1</v>
      </c>
      <c r="J258" t="s">
        <v>1735</v>
      </c>
    </row>
    <row r="259" spans="1:10" x14ac:dyDescent="0.2">
      <c r="A259" t="s">
        <v>271</v>
      </c>
      <c r="B259" t="s">
        <v>1725</v>
      </c>
      <c r="C259" t="s">
        <v>1734</v>
      </c>
      <c r="E259" t="s">
        <v>1607</v>
      </c>
      <c r="F259" t="s">
        <v>1626</v>
      </c>
      <c r="G259">
        <v>0.5</v>
      </c>
      <c r="H259">
        <v>0.75</v>
      </c>
      <c r="I259">
        <v>0.9</v>
      </c>
      <c r="J259" t="s">
        <v>1736</v>
      </c>
    </row>
    <row r="260" spans="1:10" x14ac:dyDescent="0.2">
      <c r="A260" t="s">
        <v>272</v>
      </c>
      <c r="B260" t="s">
        <v>1725</v>
      </c>
      <c r="C260" t="s">
        <v>1734</v>
      </c>
      <c r="E260" t="s">
        <v>1601</v>
      </c>
      <c r="F260" t="s">
        <v>1626</v>
      </c>
      <c r="G260">
        <v>69.5</v>
      </c>
      <c r="H260">
        <v>100</v>
      </c>
      <c r="I260">
        <v>100</v>
      </c>
      <c r="J260" t="s">
        <v>1735</v>
      </c>
    </row>
    <row r="261" spans="1:10" x14ac:dyDescent="0.2">
      <c r="A261" t="s">
        <v>273</v>
      </c>
      <c r="B261" t="s">
        <v>1725</v>
      </c>
      <c r="C261" t="s">
        <v>1734</v>
      </c>
      <c r="E261" t="s">
        <v>1602</v>
      </c>
      <c r="F261" t="s">
        <v>1626</v>
      </c>
      <c r="G261">
        <v>59.5</v>
      </c>
      <c r="H261">
        <v>89.25</v>
      </c>
      <c r="I261">
        <v>100</v>
      </c>
      <c r="J261" t="s">
        <v>1735</v>
      </c>
    </row>
    <row r="262" spans="1:10" x14ac:dyDescent="0.2">
      <c r="A262" t="s">
        <v>274</v>
      </c>
      <c r="B262" t="s">
        <v>1725</v>
      </c>
      <c r="C262" t="s">
        <v>1734</v>
      </c>
      <c r="E262" t="s">
        <v>1603</v>
      </c>
      <c r="F262" t="s">
        <v>1627</v>
      </c>
      <c r="G262">
        <v>3</v>
      </c>
      <c r="H262">
        <v>4.5</v>
      </c>
      <c r="I262">
        <v>7.5</v>
      </c>
      <c r="J262" t="s">
        <v>1735</v>
      </c>
    </row>
    <row r="263" spans="1:10" x14ac:dyDescent="0.2">
      <c r="A263" t="s">
        <v>275</v>
      </c>
      <c r="B263" t="s">
        <v>1725</v>
      </c>
      <c r="C263" t="s">
        <v>1734</v>
      </c>
      <c r="E263" t="s">
        <v>1602</v>
      </c>
      <c r="F263" t="s">
        <v>1626</v>
      </c>
      <c r="G263">
        <v>59.5</v>
      </c>
      <c r="H263">
        <v>89.25</v>
      </c>
      <c r="I263">
        <v>100</v>
      </c>
      <c r="J263" t="s">
        <v>1735</v>
      </c>
    </row>
    <row r="264" spans="1:10" x14ac:dyDescent="0.2">
      <c r="A264" t="s">
        <v>276</v>
      </c>
      <c r="B264" t="s">
        <v>1725</v>
      </c>
      <c r="C264" t="s">
        <v>1734</v>
      </c>
      <c r="E264" t="s">
        <v>1604</v>
      </c>
      <c r="F264" t="s">
        <v>1626</v>
      </c>
      <c r="G264">
        <v>82</v>
      </c>
      <c r="H264">
        <v>100</v>
      </c>
      <c r="I264">
        <v>100</v>
      </c>
      <c r="J264" t="s">
        <v>1735</v>
      </c>
    </row>
    <row r="265" spans="1:10" x14ac:dyDescent="0.2">
      <c r="A265" t="s">
        <v>277</v>
      </c>
      <c r="B265" t="s">
        <v>1725</v>
      </c>
      <c r="C265" t="s">
        <v>1734</v>
      </c>
      <c r="E265" t="s">
        <v>1605</v>
      </c>
      <c r="F265" t="s">
        <v>1626</v>
      </c>
      <c r="G265">
        <v>49.5</v>
      </c>
      <c r="H265">
        <v>74.25</v>
      </c>
      <c r="I265">
        <v>100</v>
      </c>
      <c r="J265" t="s">
        <v>1735</v>
      </c>
    </row>
    <row r="266" spans="1:10" x14ac:dyDescent="0.2">
      <c r="A266" t="s">
        <v>278</v>
      </c>
      <c r="B266" t="s">
        <v>1725</v>
      </c>
      <c r="C266" t="s">
        <v>1734</v>
      </c>
      <c r="E266" t="s">
        <v>1607</v>
      </c>
      <c r="F266" t="s">
        <v>1626</v>
      </c>
      <c r="G266">
        <v>0.64500000000000002</v>
      </c>
      <c r="H266">
        <v>0.96750000000000003</v>
      </c>
      <c r="I266">
        <v>1</v>
      </c>
      <c r="J266" t="s">
        <v>1735</v>
      </c>
    </row>
    <row r="267" spans="1:10" x14ac:dyDescent="0.2">
      <c r="A267" t="s">
        <v>279</v>
      </c>
      <c r="B267" t="s">
        <v>1725</v>
      </c>
      <c r="C267" t="s">
        <v>1734</v>
      </c>
      <c r="E267" t="s">
        <v>1602</v>
      </c>
      <c r="F267" t="s">
        <v>1627</v>
      </c>
      <c r="G267">
        <v>15.5</v>
      </c>
      <c r="H267">
        <v>23.25</v>
      </c>
      <c r="I267">
        <v>38.75</v>
      </c>
      <c r="J267" t="s">
        <v>1735</v>
      </c>
    </row>
    <row r="268" spans="1:10" x14ac:dyDescent="0.2">
      <c r="A268" t="s">
        <v>280</v>
      </c>
      <c r="B268" t="s">
        <v>1725</v>
      </c>
      <c r="C268" t="s">
        <v>1734</v>
      </c>
      <c r="E268" t="s">
        <v>1608</v>
      </c>
      <c r="F268" t="s">
        <v>1626</v>
      </c>
      <c r="G268">
        <v>1.5</v>
      </c>
      <c r="H268">
        <v>2.25</v>
      </c>
      <c r="I268">
        <v>3.75</v>
      </c>
      <c r="J268" t="s">
        <v>1735</v>
      </c>
    </row>
    <row r="269" spans="1:10" x14ac:dyDescent="0.2">
      <c r="A269" t="s">
        <v>281</v>
      </c>
      <c r="B269" t="s">
        <v>1732</v>
      </c>
      <c r="C269" t="s">
        <v>1734</v>
      </c>
      <c r="E269" t="s">
        <v>1606</v>
      </c>
      <c r="F269" t="s">
        <v>1627</v>
      </c>
      <c r="G269">
        <v>0.5</v>
      </c>
      <c r="H269">
        <v>0.75</v>
      </c>
      <c r="I269">
        <v>1.25</v>
      </c>
      <c r="J269" t="s">
        <v>1735</v>
      </c>
    </row>
    <row r="270" spans="1:10" x14ac:dyDescent="0.2">
      <c r="A270" t="s">
        <v>282</v>
      </c>
      <c r="B270" t="s">
        <v>1732</v>
      </c>
      <c r="C270" t="s">
        <v>1734</v>
      </c>
      <c r="E270" t="s">
        <v>1607</v>
      </c>
      <c r="F270" t="s">
        <v>1626</v>
      </c>
      <c r="G270">
        <v>0.66999999999999993</v>
      </c>
      <c r="H270">
        <v>1</v>
      </c>
      <c r="I270">
        <v>1</v>
      </c>
      <c r="J270" t="s">
        <v>1735</v>
      </c>
    </row>
    <row r="271" spans="1:10" x14ac:dyDescent="0.2">
      <c r="A271" t="s">
        <v>283</v>
      </c>
      <c r="B271" t="s">
        <v>1732</v>
      </c>
      <c r="C271" t="s">
        <v>1734</v>
      </c>
      <c r="E271" t="s">
        <v>1607</v>
      </c>
      <c r="F271" t="s">
        <v>1626</v>
      </c>
      <c r="G271">
        <v>0.5</v>
      </c>
      <c r="H271">
        <v>0.75</v>
      </c>
      <c r="I271">
        <v>0.9</v>
      </c>
      <c r="J271" t="s">
        <v>1736</v>
      </c>
    </row>
    <row r="272" spans="1:10" x14ac:dyDescent="0.2">
      <c r="A272" t="s">
        <v>284</v>
      </c>
      <c r="B272" t="s">
        <v>1728</v>
      </c>
      <c r="C272" t="s">
        <v>1734</v>
      </c>
      <c r="E272" t="s">
        <v>1616</v>
      </c>
      <c r="F272" t="s">
        <v>1627</v>
      </c>
      <c r="G272">
        <v>1</v>
      </c>
      <c r="H272">
        <v>1.5</v>
      </c>
      <c r="I272">
        <v>2.5</v>
      </c>
      <c r="J272" t="s">
        <v>1737</v>
      </c>
    </row>
    <row r="273" spans="1:10" x14ac:dyDescent="0.2">
      <c r="A273" t="s">
        <v>285</v>
      </c>
      <c r="B273" t="s">
        <v>1728</v>
      </c>
      <c r="C273" t="s">
        <v>1734</v>
      </c>
      <c r="E273" t="s">
        <v>1617</v>
      </c>
      <c r="F273" t="s">
        <v>1627</v>
      </c>
      <c r="G273">
        <v>1</v>
      </c>
      <c r="H273">
        <v>1.5</v>
      </c>
      <c r="I273">
        <v>2.5</v>
      </c>
      <c r="J273" t="s">
        <v>1737</v>
      </c>
    </row>
    <row r="274" spans="1:10" x14ac:dyDescent="0.2">
      <c r="A274" t="s">
        <v>286</v>
      </c>
      <c r="B274" t="s">
        <v>1728</v>
      </c>
      <c r="C274" t="s">
        <v>1734</v>
      </c>
      <c r="E274" t="s">
        <v>1607</v>
      </c>
      <c r="F274" t="s">
        <v>1626</v>
      </c>
      <c r="G274">
        <v>0.495</v>
      </c>
      <c r="H274">
        <v>0.74249999999999994</v>
      </c>
      <c r="I274">
        <v>1</v>
      </c>
      <c r="J274" t="s">
        <v>1735</v>
      </c>
    </row>
    <row r="275" spans="1:10" x14ac:dyDescent="0.2">
      <c r="A275" t="s">
        <v>287</v>
      </c>
      <c r="B275" t="s">
        <v>1728</v>
      </c>
      <c r="C275" t="s">
        <v>1734</v>
      </c>
      <c r="E275" t="s">
        <v>1616</v>
      </c>
      <c r="F275" t="s">
        <v>1627</v>
      </c>
      <c r="G275">
        <v>1</v>
      </c>
      <c r="H275">
        <v>1.5</v>
      </c>
      <c r="I275">
        <v>2.5</v>
      </c>
      <c r="J275" t="s">
        <v>1737</v>
      </c>
    </row>
    <row r="276" spans="1:10" x14ac:dyDescent="0.2">
      <c r="A276" t="s">
        <v>288</v>
      </c>
      <c r="B276" t="s">
        <v>1728</v>
      </c>
      <c r="C276" t="s">
        <v>1734</v>
      </c>
      <c r="E276" t="s">
        <v>1617</v>
      </c>
      <c r="F276" t="s">
        <v>1627</v>
      </c>
      <c r="G276">
        <v>1</v>
      </c>
      <c r="H276">
        <v>1.5</v>
      </c>
      <c r="I276">
        <v>2.5</v>
      </c>
      <c r="J276" t="s">
        <v>1737</v>
      </c>
    </row>
    <row r="277" spans="1:10" x14ac:dyDescent="0.2">
      <c r="A277" t="s">
        <v>289</v>
      </c>
      <c r="B277" t="s">
        <v>1728</v>
      </c>
      <c r="C277" t="s">
        <v>1734</v>
      </c>
      <c r="E277" t="s">
        <v>1607</v>
      </c>
      <c r="F277" t="s">
        <v>1626</v>
      </c>
      <c r="G277">
        <v>0.495</v>
      </c>
      <c r="H277">
        <v>0.74249999999999994</v>
      </c>
      <c r="I277">
        <v>1</v>
      </c>
      <c r="J277" t="s">
        <v>1735</v>
      </c>
    </row>
    <row r="278" spans="1:10" x14ac:dyDescent="0.2">
      <c r="A278" t="s">
        <v>290</v>
      </c>
      <c r="B278" t="s">
        <v>1731</v>
      </c>
      <c r="C278" t="s">
        <v>1734</v>
      </c>
      <c r="E278" t="s">
        <v>1606</v>
      </c>
      <c r="F278" t="s">
        <v>1627</v>
      </c>
      <c r="G278">
        <v>0.5</v>
      </c>
      <c r="H278">
        <v>0.75</v>
      </c>
      <c r="I278">
        <v>1.25</v>
      </c>
      <c r="J278" t="s">
        <v>1735</v>
      </c>
    </row>
    <row r="279" spans="1:10" x14ac:dyDescent="0.2">
      <c r="A279" t="s">
        <v>291</v>
      </c>
      <c r="B279" t="s">
        <v>1731</v>
      </c>
      <c r="C279" t="s">
        <v>1734</v>
      </c>
      <c r="E279" t="s">
        <v>1607</v>
      </c>
      <c r="F279" t="s">
        <v>1626</v>
      </c>
      <c r="G279">
        <v>0.66999999999999993</v>
      </c>
      <c r="H279">
        <v>1</v>
      </c>
      <c r="I279">
        <v>1</v>
      </c>
      <c r="J279" t="s">
        <v>1735</v>
      </c>
    </row>
    <row r="280" spans="1:10" x14ac:dyDescent="0.2">
      <c r="A280" t="s">
        <v>292</v>
      </c>
      <c r="B280" t="s">
        <v>1731</v>
      </c>
      <c r="C280" t="s">
        <v>1734</v>
      </c>
      <c r="E280" t="s">
        <v>1607</v>
      </c>
      <c r="F280" t="s">
        <v>1626</v>
      </c>
      <c r="G280">
        <v>0.5</v>
      </c>
      <c r="H280">
        <v>0.75</v>
      </c>
      <c r="I280">
        <v>0.9</v>
      </c>
      <c r="J280" t="s">
        <v>1736</v>
      </c>
    </row>
    <row r="281" spans="1:10" x14ac:dyDescent="0.2">
      <c r="A281" t="s">
        <v>293</v>
      </c>
      <c r="B281" t="s">
        <v>1733</v>
      </c>
      <c r="C281" t="s">
        <v>1734</v>
      </c>
      <c r="E281" t="s">
        <v>1610</v>
      </c>
      <c r="F281" t="s">
        <v>1627</v>
      </c>
      <c r="G281">
        <v>1</v>
      </c>
      <c r="H281">
        <v>1.5</v>
      </c>
      <c r="I281">
        <v>2.5</v>
      </c>
      <c r="J281" t="s">
        <v>1737</v>
      </c>
    </row>
    <row r="282" spans="1:10" x14ac:dyDescent="0.2">
      <c r="A282" t="s">
        <v>294</v>
      </c>
      <c r="B282" t="s">
        <v>1733</v>
      </c>
      <c r="C282" t="s">
        <v>1734</v>
      </c>
      <c r="E282" t="s">
        <v>1602</v>
      </c>
      <c r="F282" t="s">
        <v>1626</v>
      </c>
      <c r="G282">
        <v>50</v>
      </c>
      <c r="H282">
        <v>75</v>
      </c>
      <c r="I282">
        <v>100</v>
      </c>
      <c r="J282" t="s">
        <v>1738</v>
      </c>
    </row>
    <row r="283" spans="1:10" x14ac:dyDescent="0.2">
      <c r="A283" t="s">
        <v>295</v>
      </c>
      <c r="B283" t="s">
        <v>1733</v>
      </c>
      <c r="C283" t="s">
        <v>1734</v>
      </c>
      <c r="E283" t="s">
        <v>1610</v>
      </c>
      <c r="F283" t="s">
        <v>1627</v>
      </c>
      <c r="G283">
        <v>1</v>
      </c>
      <c r="H283">
        <v>1.5</v>
      </c>
      <c r="I283">
        <v>2.5</v>
      </c>
      <c r="J283" t="s">
        <v>1737</v>
      </c>
    </row>
    <row r="284" spans="1:10" x14ac:dyDescent="0.2">
      <c r="A284" t="s">
        <v>296</v>
      </c>
      <c r="B284" t="s">
        <v>1726</v>
      </c>
      <c r="C284" t="s">
        <v>1734</v>
      </c>
      <c r="E284" t="s">
        <v>1611</v>
      </c>
      <c r="F284" t="s">
        <v>1627</v>
      </c>
      <c r="G284">
        <v>1</v>
      </c>
      <c r="H284">
        <v>1.5</v>
      </c>
      <c r="I284">
        <v>2.5</v>
      </c>
      <c r="J284" t="s">
        <v>1737</v>
      </c>
    </row>
    <row r="285" spans="1:10" x14ac:dyDescent="0.2">
      <c r="A285" t="s">
        <v>297</v>
      </c>
      <c r="B285" t="s">
        <v>1726</v>
      </c>
      <c r="C285" t="s">
        <v>1734</v>
      </c>
      <c r="E285" t="s">
        <v>1612</v>
      </c>
      <c r="F285" t="s">
        <v>1626</v>
      </c>
      <c r="G285">
        <v>4.95</v>
      </c>
      <c r="H285">
        <v>1</v>
      </c>
      <c r="I285">
        <v>1</v>
      </c>
      <c r="J285" t="s">
        <v>1735</v>
      </c>
    </row>
    <row r="286" spans="1:10" x14ac:dyDescent="0.2">
      <c r="A286" t="s">
        <v>298</v>
      </c>
      <c r="B286" t="s">
        <v>1726</v>
      </c>
      <c r="C286" t="s">
        <v>1734</v>
      </c>
      <c r="E286" t="s">
        <v>1602</v>
      </c>
      <c r="F286" t="s">
        <v>1626</v>
      </c>
      <c r="G286">
        <v>39.5</v>
      </c>
      <c r="H286">
        <v>59.25</v>
      </c>
      <c r="I286">
        <v>98.75</v>
      </c>
      <c r="J286" t="s">
        <v>1735</v>
      </c>
    </row>
    <row r="287" spans="1:10" x14ac:dyDescent="0.2">
      <c r="A287" t="s">
        <v>299</v>
      </c>
      <c r="B287" t="s">
        <v>1725</v>
      </c>
      <c r="C287" t="s">
        <v>1734</v>
      </c>
      <c r="E287" t="s">
        <v>1607</v>
      </c>
      <c r="F287" t="s">
        <v>1626</v>
      </c>
      <c r="G287">
        <v>0.64500000000000002</v>
      </c>
      <c r="H287">
        <v>0.96750000000000003</v>
      </c>
      <c r="I287">
        <v>1</v>
      </c>
      <c r="J287" t="s">
        <v>1735</v>
      </c>
    </row>
    <row r="288" spans="1:10" x14ac:dyDescent="0.2">
      <c r="A288" t="s">
        <v>300</v>
      </c>
      <c r="B288" t="s">
        <v>1725</v>
      </c>
      <c r="C288" t="s">
        <v>1734</v>
      </c>
      <c r="E288" t="s">
        <v>1602</v>
      </c>
      <c r="F288" t="s">
        <v>1627</v>
      </c>
      <c r="G288">
        <v>15.5</v>
      </c>
      <c r="H288">
        <v>23.25</v>
      </c>
      <c r="I288">
        <v>38.75</v>
      </c>
      <c r="J288" t="s">
        <v>1735</v>
      </c>
    </row>
    <row r="289" spans="1:10" x14ac:dyDescent="0.2">
      <c r="A289" t="s">
        <v>301</v>
      </c>
      <c r="B289" t="s">
        <v>1725</v>
      </c>
      <c r="C289" t="s">
        <v>1734</v>
      </c>
      <c r="E289" t="s">
        <v>1608</v>
      </c>
      <c r="F289" t="s">
        <v>1626</v>
      </c>
      <c r="G289">
        <v>1.5</v>
      </c>
      <c r="H289">
        <v>2.25</v>
      </c>
      <c r="I289">
        <v>3.75</v>
      </c>
      <c r="J289" t="s">
        <v>1735</v>
      </c>
    </row>
    <row r="290" spans="1:10" x14ac:dyDescent="0.2">
      <c r="A290" t="s">
        <v>302</v>
      </c>
      <c r="B290" t="s">
        <v>1728</v>
      </c>
      <c r="C290" t="s">
        <v>1734</v>
      </c>
      <c r="E290" t="s">
        <v>1613</v>
      </c>
      <c r="F290" t="s">
        <v>1626</v>
      </c>
      <c r="G290">
        <v>0.5</v>
      </c>
      <c r="H290">
        <v>0.75</v>
      </c>
      <c r="I290">
        <v>0.9</v>
      </c>
      <c r="J290" t="s">
        <v>1736</v>
      </c>
    </row>
    <row r="291" spans="1:10" x14ac:dyDescent="0.2">
      <c r="A291" t="s">
        <v>303</v>
      </c>
      <c r="B291" t="s">
        <v>1728</v>
      </c>
      <c r="C291" t="s">
        <v>1734</v>
      </c>
      <c r="E291" t="s">
        <v>1614</v>
      </c>
      <c r="F291" t="s">
        <v>1627</v>
      </c>
      <c r="G291">
        <v>3</v>
      </c>
      <c r="H291">
        <v>4.5</v>
      </c>
      <c r="I291">
        <v>7.5</v>
      </c>
      <c r="J291" t="s">
        <v>1735</v>
      </c>
    </row>
    <row r="292" spans="1:10" x14ac:dyDescent="0.2">
      <c r="A292" t="s">
        <v>304</v>
      </c>
      <c r="B292" t="s">
        <v>1728</v>
      </c>
      <c r="C292" t="s">
        <v>1734</v>
      </c>
      <c r="E292" t="s">
        <v>1602</v>
      </c>
      <c r="F292" t="s">
        <v>1626</v>
      </c>
      <c r="G292">
        <v>82</v>
      </c>
      <c r="H292">
        <v>100</v>
      </c>
      <c r="I292">
        <v>100</v>
      </c>
      <c r="J292" t="s">
        <v>1735</v>
      </c>
    </row>
    <row r="293" spans="1:10" x14ac:dyDescent="0.2">
      <c r="A293" t="s">
        <v>305</v>
      </c>
      <c r="B293" t="s">
        <v>1725</v>
      </c>
      <c r="C293" t="s">
        <v>1734</v>
      </c>
      <c r="E293" t="s">
        <v>1606</v>
      </c>
      <c r="F293" t="s">
        <v>1627</v>
      </c>
      <c r="G293">
        <v>0.5</v>
      </c>
      <c r="H293">
        <v>0.75</v>
      </c>
      <c r="I293">
        <v>1.25</v>
      </c>
      <c r="J293" t="s">
        <v>1735</v>
      </c>
    </row>
    <row r="294" spans="1:10" x14ac:dyDescent="0.2">
      <c r="A294" t="s">
        <v>306</v>
      </c>
      <c r="B294" t="s">
        <v>1725</v>
      </c>
      <c r="C294" t="s">
        <v>1734</v>
      </c>
      <c r="E294" t="s">
        <v>1607</v>
      </c>
      <c r="F294" t="s">
        <v>1626</v>
      </c>
      <c r="G294">
        <v>0.66999999999999993</v>
      </c>
      <c r="H294">
        <v>1</v>
      </c>
      <c r="I294">
        <v>1</v>
      </c>
      <c r="J294" t="s">
        <v>1735</v>
      </c>
    </row>
    <row r="295" spans="1:10" x14ac:dyDescent="0.2">
      <c r="A295" t="s">
        <v>307</v>
      </c>
      <c r="B295" t="s">
        <v>1725</v>
      </c>
      <c r="C295" t="s">
        <v>1734</v>
      </c>
      <c r="E295" t="s">
        <v>1607</v>
      </c>
      <c r="F295" t="s">
        <v>1626</v>
      </c>
      <c r="G295">
        <v>0.5</v>
      </c>
      <c r="H295">
        <v>0.75</v>
      </c>
      <c r="I295">
        <v>0.9</v>
      </c>
      <c r="J295" t="s">
        <v>1736</v>
      </c>
    </row>
    <row r="296" spans="1:10" x14ac:dyDescent="0.2">
      <c r="A296" t="s">
        <v>308</v>
      </c>
      <c r="B296" t="s">
        <v>1731</v>
      </c>
      <c r="C296" t="s">
        <v>1734</v>
      </c>
      <c r="E296" t="s">
        <v>1606</v>
      </c>
      <c r="F296" t="s">
        <v>1627</v>
      </c>
      <c r="G296">
        <v>0.5</v>
      </c>
      <c r="H296">
        <v>0.75</v>
      </c>
      <c r="I296">
        <v>1.25</v>
      </c>
      <c r="J296" t="s">
        <v>1735</v>
      </c>
    </row>
    <row r="297" spans="1:10" x14ac:dyDescent="0.2">
      <c r="A297" t="s">
        <v>309</v>
      </c>
      <c r="B297" t="s">
        <v>1731</v>
      </c>
      <c r="C297" t="s">
        <v>1734</v>
      </c>
      <c r="E297" t="s">
        <v>1607</v>
      </c>
      <c r="F297" t="s">
        <v>1626</v>
      </c>
      <c r="G297">
        <v>0.66999999999999993</v>
      </c>
      <c r="H297">
        <v>1</v>
      </c>
      <c r="I297">
        <v>1</v>
      </c>
      <c r="J297" t="s">
        <v>1735</v>
      </c>
    </row>
    <row r="298" spans="1:10" x14ac:dyDescent="0.2">
      <c r="A298" t="s">
        <v>310</v>
      </c>
      <c r="B298" t="s">
        <v>1731</v>
      </c>
      <c r="C298" t="s">
        <v>1734</v>
      </c>
      <c r="E298" t="s">
        <v>1607</v>
      </c>
      <c r="F298" t="s">
        <v>1626</v>
      </c>
      <c r="G298">
        <v>0.5</v>
      </c>
      <c r="H298">
        <v>0.75</v>
      </c>
      <c r="I298">
        <v>0.9</v>
      </c>
      <c r="J298" t="s">
        <v>1736</v>
      </c>
    </row>
    <row r="299" spans="1:10" x14ac:dyDescent="0.2">
      <c r="A299" t="s">
        <v>311</v>
      </c>
      <c r="B299" t="s">
        <v>1726</v>
      </c>
      <c r="C299" t="s">
        <v>1734</v>
      </c>
      <c r="E299" t="s">
        <v>1610</v>
      </c>
      <c r="F299" t="s">
        <v>1627</v>
      </c>
      <c r="G299">
        <v>1</v>
      </c>
      <c r="H299">
        <v>1.5</v>
      </c>
      <c r="I299">
        <v>2.5</v>
      </c>
      <c r="J299" t="s">
        <v>1737</v>
      </c>
    </row>
    <row r="300" spans="1:10" x14ac:dyDescent="0.2">
      <c r="A300" t="s">
        <v>312</v>
      </c>
      <c r="B300" t="s">
        <v>1726</v>
      </c>
      <c r="C300" t="s">
        <v>1734</v>
      </c>
      <c r="E300" t="s">
        <v>1602</v>
      </c>
      <c r="F300" t="s">
        <v>1626</v>
      </c>
      <c r="G300">
        <v>50</v>
      </c>
      <c r="H300">
        <v>75</v>
      </c>
      <c r="I300">
        <v>100</v>
      </c>
      <c r="J300" t="s">
        <v>1738</v>
      </c>
    </row>
    <row r="301" spans="1:10" x14ac:dyDescent="0.2">
      <c r="A301" t="s">
        <v>313</v>
      </c>
      <c r="B301" t="s">
        <v>1726</v>
      </c>
      <c r="C301" t="s">
        <v>1734</v>
      </c>
      <c r="E301" t="s">
        <v>1610</v>
      </c>
      <c r="F301" t="s">
        <v>1627</v>
      </c>
      <c r="G301">
        <v>1</v>
      </c>
      <c r="H301">
        <v>1.5</v>
      </c>
      <c r="I301">
        <v>2.5</v>
      </c>
      <c r="J301" t="s">
        <v>1737</v>
      </c>
    </row>
    <row r="302" spans="1:10" x14ac:dyDescent="0.2">
      <c r="A302" t="s">
        <v>314</v>
      </c>
      <c r="B302" t="s">
        <v>1726</v>
      </c>
      <c r="C302" t="s">
        <v>1734</v>
      </c>
      <c r="E302" t="s">
        <v>1610</v>
      </c>
      <c r="F302" t="s">
        <v>1627</v>
      </c>
      <c r="G302">
        <v>1</v>
      </c>
      <c r="H302">
        <v>1.5</v>
      </c>
      <c r="I302">
        <v>2.5</v>
      </c>
      <c r="J302" t="s">
        <v>1737</v>
      </c>
    </row>
    <row r="303" spans="1:10" x14ac:dyDescent="0.2">
      <c r="A303" t="s">
        <v>315</v>
      </c>
      <c r="B303" t="s">
        <v>1726</v>
      </c>
      <c r="C303" t="s">
        <v>1734</v>
      </c>
      <c r="E303" t="s">
        <v>1602</v>
      </c>
      <c r="F303" t="s">
        <v>1626</v>
      </c>
      <c r="G303">
        <v>50</v>
      </c>
      <c r="H303">
        <v>75</v>
      </c>
      <c r="I303">
        <v>100</v>
      </c>
      <c r="J303" t="s">
        <v>1738</v>
      </c>
    </row>
    <row r="304" spans="1:10" x14ac:dyDescent="0.2">
      <c r="A304" t="s">
        <v>316</v>
      </c>
      <c r="B304" t="s">
        <v>1726</v>
      </c>
      <c r="C304" t="s">
        <v>1734</v>
      </c>
      <c r="E304" t="s">
        <v>1610</v>
      </c>
      <c r="F304" t="s">
        <v>1627</v>
      </c>
      <c r="G304">
        <v>1</v>
      </c>
      <c r="H304">
        <v>1.5</v>
      </c>
      <c r="I304">
        <v>2.5</v>
      </c>
      <c r="J304" t="s">
        <v>1737</v>
      </c>
    </row>
    <row r="305" spans="1:10" x14ac:dyDescent="0.2">
      <c r="A305" t="s">
        <v>317</v>
      </c>
      <c r="B305" t="s">
        <v>1726</v>
      </c>
      <c r="C305" t="s">
        <v>1734</v>
      </c>
      <c r="E305" t="s">
        <v>1611</v>
      </c>
      <c r="F305" t="s">
        <v>1627</v>
      </c>
      <c r="G305">
        <v>1</v>
      </c>
      <c r="H305">
        <v>1.5</v>
      </c>
      <c r="I305">
        <v>2.5</v>
      </c>
      <c r="J305" t="s">
        <v>1737</v>
      </c>
    </row>
    <row r="306" spans="1:10" x14ac:dyDescent="0.2">
      <c r="A306" t="s">
        <v>318</v>
      </c>
      <c r="B306" t="s">
        <v>1726</v>
      </c>
      <c r="C306" t="s">
        <v>1734</v>
      </c>
      <c r="E306" t="s">
        <v>1612</v>
      </c>
      <c r="F306" t="s">
        <v>1626</v>
      </c>
      <c r="G306">
        <v>4.95</v>
      </c>
      <c r="H306">
        <v>1</v>
      </c>
      <c r="I306">
        <v>1</v>
      </c>
      <c r="J306" t="s">
        <v>1735</v>
      </c>
    </row>
    <row r="307" spans="1:10" x14ac:dyDescent="0.2">
      <c r="A307" t="s">
        <v>319</v>
      </c>
      <c r="B307" t="s">
        <v>1726</v>
      </c>
      <c r="C307" t="s">
        <v>1734</v>
      </c>
      <c r="E307" t="s">
        <v>1602</v>
      </c>
      <c r="F307" t="s">
        <v>1626</v>
      </c>
      <c r="G307">
        <v>39.5</v>
      </c>
      <c r="H307">
        <v>59.25</v>
      </c>
      <c r="I307">
        <v>98.75</v>
      </c>
      <c r="J307" t="s">
        <v>1735</v>
      </c>
    </row>
    <row r="308" spans="1:10" x14ac:dyDescent="0.2">
      <c r="A308" t="s">
        <v>320</v>
      </c>
      <c r="B308" t="s">
        <v>1726</v>
      </c>
      <c r="C308" t="s">
        <v>1734</v>
      </c>
      <c r="E308" t="s">
        <v>1602</v>
      </c>
      <c r="F308" t="s">
        <v>1626</v>
      </c>
      <c r="G308">
        <v>59.5</v>
      </c>
      <c r="H308">
        <v>89.25</v>
      </c>
      <c r="I308">
        <v>100</v>
      </c>
      <c r="J308" t="s">
        <v>1735</v>
      </c>
    </row>
    <row r="309" spans="1:10" x14ac:dyDescent="0.2">
      <c r="A309" t="s">
        <v>321</v>
      </c>
      <c r="B309" t="s">
        <v>1726</v>
      </c>
      <c r="C309" t="s">
        <v>1734</v>
      </c>
      <c r="E309" t="s">
        <v>1604</v>
      </c>
      <c r="F309" t="s">
        <v>1626</v>
      </c>
      <c r="G309">
        <v>82</v>
      </c>
      <c r="H309">
        <v>100</v>
      </c>
      <c r="I309">
        <v>100</v>
      </c>
      <c r="J309" t="s">
        <v>1735</v>
      </c>
    </row>
    <row r="310" spans="1:10" x14ac:dyDescent="0.2">
      <c r="A310" t="s">
        <v>322</v>
      </c>
      <c r="B310" t="s">
        <v>1726</v>
      </c>
      <c r="C310" t="s">
        <v>1734</v>
      </c>
      <c r="E310" t="s">
        <v>1605</v>
      </c>
      <c r="F310" t="s">
        <v>1626</v>
      </c>
      <c r="G310">
        <v>49.5</v>
      </c>
      <c r="H310">
        <v>74.25</v>
      </c>
      <c r="I310">
        <v>100</v>
      </c>
      <c r="J310" t="s">
        <v>1735</v>
      </c>
    </row>
    <row r="311" spans="1:10" x14ac:dyDescent="0.2">
      <c r="A311" t="s">
        <v>323</v>
      </c>
      <c r="B311" t="s">
        <v>1726</v>
      </c>
      <c r="C311" t="s">
        <v>1734</v>
      </c>
      <c r="E311" t="s">
        <v>1606</v>
      </c>
      <c r="F311" t="s">
        <v>1627</v>
      </c>
      <c r="G311">
        <v>0.5</v>
      </c>
      <c r="H311">
        <v>0.75</v>
      </c>
      <c r="I311">
        <v>1.25</v>
      </c>
      <c r="J311" t="s">
        <v>1735</v>
      </c>
    </row>
    <row r="312" spans="1:10" x14ac:dyDescent="0.2">
      <c r="A312" t="s">
        <v>324</v>
      </c>
      <c r="B312" t="s">
        <v>1726</v>
      </c>
      <c r="C312" t="s">
        <v>1734</v>
      </c>
      <c r="E312" t="s">
        <v>1607</v>
      </c>
      <c r="F312" t="s">
        <v>1626</v>
      </c>
      <c r="G312">
        <v>0.66999999999999993</v>
      </c>
      <c r="H312">
        <v>1</v>
      </c>
      <c r="I312">
        <v>1</v>
      </c>
      <c r="J312" t="s">
        <v>1735</v>
      </c>
    </row>
    <row r="313" spans="1:10" x14ac:dyDescent="0.2">
      <c r="A313" t="s">
        <v>325</v>
      </c>
      <c r="B313" t="s">
        <v>1726</v>
      </c>
      <c r="C313" t="s">
        <v>1734</v>
      </c>
      <c r="E313" t="s">
        <v>1607</v>
      </c>
      <c r="F313" t="s">
        <v>1626</v>
      </c>
      <c r="G313">
        <v>0.5</v>
      </c>
      <c r="H313">
        <v>0.75</v>
      </c>
      <c r="I313">
        <v>0.9</v>
      </c>
      <c r="J313" t="s">
        <v>1736</v>
      </c>
    </row>
    <row r="314" spans="1:10" x14ac:dyDescent="0.2">
      <c r="A314" t="s">
        <v>326</v>
      </c>
      <c r="B314" t="s">
        <v>1726</v>
      </c>
      <c r="C314" t="s">
        <v>1734</v>
      </c>
      <c r="E314" t="s">
        <v>1609</v>
      </c>
      <c r="F314" t="s">
        <v>1627</v>
      </c>
      <c r="G314">
        <v>1</v>
      </c>
      <c r="H314">
        <v>1.5</v>
      </c>
      <c r="I314">
        <v>2.5</v>
      </c>
      <c r="J314" t="s">
        <v>1737</v>
      </c>
    </row>
    <row r="315" spans="1:10" x14ac:dyDescent="0.2">
      <c r="A315" t="s">
        <v>327</v>
      </c>
      <c r="B315" t="s">
        <v>1726</v>
      </c>
      <c r="C315" t="s">
        <v>1734</v>
      </c>
      <c r="E315" t="s">
        <v>1602</v>
      </c>
      <c r="F315" t="s">
        <v>1626</v>
      </c>
      <c r="G315">
        <v>50</v>
      </c>
      <c r="H315">
        <v>75</v>
      </c>
      <c r="I315">
        <v>100</v>
      </c>
      <c r="J315" t="s">
        <v>1738</v>
      </c>
    </row>
    <row r="316" spans="1:10" x14ac:dyDescent="0.2">
      <c r="A316" t="s">
        <v>328</v>
      </c>
      <c r="B316" t="s">
        <v>1726</v>
      </c>
      <c r="C316" t="s">
        <v>1734</v>
      </c>
      <c r="E316" t="s">
        <v>1602</v>
      </c>
      <c r="F316" t="s">
        <v>1627</v>
      </c>
      <c r="G316">
        <v>1</v>
      </c>
      <c r="H316">
        <v>1.2</v>
      </c>
      <c r="I316">
        <v>1.5</v>
      </c>
      <c r="J316" t="s">
        <v>1739</v>
      </c>
    </row>
    <row r="317" spans="1:10" x14ac:dyDescent="0.2">
      <c r="A317" t="s">
        <v>329</v>
      </c>
      <c r="B317" t="s">
        <v>1726</v>
      </c>
      <c r="C317" t="s">
        <v>1734</v>
      </c>
      <c r="E317" t="s">
        <v>1602</v>
      </c>
      <c r="F317" t="s">
        <v>1626</v>
      </c>
      <c r="G317">
        <v>50</v>
      </c>
      <c r="H317">
        <v>75</v>
      </c>
      <c r="I317">
        <v>100</v>
      </c>
      <c r="J317" t="s">
        <v>1738</v>
      </c>
    </row>
    <row r="318" spans="1:10" x14ac:dyDescent="0.2">
      <c r="A318" t="s">
        <v>330</v>
      </c>
      <c r="B318" t="s">
        <v>1726</v>
      </c>
      <c r="C318" t="s">
        <v>1734</v>
      </c>
      <c r="E318" t="s">
        <v>1618</v>
      </c>
      <c r="F318" t="s">
        <v>1627</v>
      </c>
      <c r="G318">
        <v>1</v>
      </c>
      <c r="H318">
        <v>1.5</v>
      </c>
      <c r="I318">
        <v>2.5</v>
      </c>
      <c r="J318" t="s">
        <v>1737</v>
      </c>
    </row>
    <row r="319" spans="1:10" x14ac:dyDescent="0.2">
      <c r="A319" t="s">
        <v>331</v>
      </c>
      <c r="B319" t="s">
        <v>1726</v>
      </c>
      <c r="C319" t="s">
        <v>1734</v>
      </c>
      <c r="E319" t="s">
        <v>1619</v>
      </c>
      <c r="F319" t="s">
        <v>1627</v>
      </c>
      <c r="G319">
        <v>1.5049999999999999</v>
      </c>
      <c r="H319">
        <v>2.2574999999999998</v>
      </c>
      <c r="I319">
        <v>3.7625000000000002</v>
      </c>
      <c r="J319" t="s">
        <v>1735</v>
      </c>
    </row>
    <row r="320" spans="1:10" x14ac:dyDescent="0.2">
      <c r="A320" t="s">
        <v>332</v>
      </c>
      <c r="B320" t="s">
        <v>1725</v>
      </c>
      <c r="C320" t="s">
        <v>1734</v>
      </c>
      <c r="E320" t="s">
        <v>1607</v>
      </c>
      <c r="F320" t="s">
        <v>1626</v>
      </c>
      <c r="G320">
        <v>0.64500000000000002</v>
      </c>
      <c r="H320">
        <v>0.96750000000000003</v>
      </c>
      <c r="I320">
        <v>1</v>
      </c>
      <c r="J320" t="s">
        <v>1735</v>
      </c>
    </row>
    <row r="321" spans="1:10" x14ac:dyDescent="0.2">
      <c r="A321" t="s">
        <v>333</v>
      </c>
      <c r="B321" t="s">
        <v>1725</v>
      </c>
      <c r="C321" t="s">
        <v>1734</v>
      </c>
      <c r="E321" t="s">
        <v>1602</v>
      </c>
      <c r="F321" t="s">
        <v>1627</v>
      </c>
      <c r="G321">
        <v>15.5</v>
      </c>
      <c r="H321">
        <v>23.25</v>
      </c>
      <c r="I321">
        <v>38.75</v>
      </c>
      <c r="J321" t="s">
        <v>1735</v>
      </c>
    </row>
    <row r="322" spans="1:10" x14ac:dyDescent="0.2">
      <c r="A322" t="s">
        <v>334</v>
      </c>
      <c r="B322" t="s">
        <v>1725</v>
      </c>
      <c r="C322" t="s">
        <v>1734</v>
      </c>
      <c r="E322" t="s">
        <v>1608</v>
      </c>
      <c r="F322" t="s">
        <v>1626</v>
      </c>
      <c r="G322">
        <v>1.5</v>
      </c>
      <c r="H322">
        <v>2.25</v>
      </c>
      <c r="I322">
        <v>3.75</v>
      </c>
      <c r="J322" t="s">
        <v>1735</v>
      </c>
    </row>
    <row r="323" spans="1:10" x14ac:dyDescent="0.2">
      <c r="A323" t="s">
        <v>335</v>
      </c>
      <c r="B323" t="s">
        <v>1726</v>
      </c>
      <c r="C323" t="s">
        <v>1734</v>
      </c>
      <c r="E323" t="s">
        <v>1620</v>
      </c>
      <c r="F323" t="s">
        <v>1627</v>
      </c>
      <c r="G323">
        <v>175.5</v>
      </c>
      <c r="H323">
        <v>263.25</v>
      </c>
      <c r="I323">
        <v>438.75</v>
      </c>
      <c r="J323" t="s">
        <v>1735</v>
      </c>
    </row>
    <row r="324" spans="1:10" x14ac:dyDescent="0.2">
      <c r="A324" t="s">
        <v>336</v>
      </c>
      <c r="B324" t="s">
        <v>1726</v>
      </c>
      <c r="C324" t="s">
        <v>1734</v>
      </c>
      <c r="E324" t="s">
        <v>1621</v>
      </c>
      <c r="F324" t="s">
        <v>1626</v>
      </c>
      <c r="G324">
        <v>50</v>
      </c>
      <c r="H324">
        <v>75</v>
      </c>
      <c r="I324">
        <v>100</v>
      </c>
      <c r="J324" t="s">
        <v>1738</v>
      </c>
    </row>
    <row r="325" spans="1:10" x14ac:dyDescent="0.2">
      <c r="A325" t="s">
        <v>337</v>
      </c>
      <c r="B325" t="s">
        <v>1726</v>
      </c>
      <c r="C325" t="s">
        <v>1734</v>
      </c>
      <c r="E325" t="s">
        <v>1621</v>
      </c>
      <c r="F325" t="s">
        <v>1626</v>
      </c>
      <c r="G325">
        <v>50</v>
      </c>
      <c r="H325">
        <v>75</v>
      </c>
      <c r="I325">
        <v>100</v>
      </c>
      <c r="J325" t="s">
        <v>1738</v>
      </c>
    </row>
    <row r="326" spans="1:10" x14ac:dyDescent="0.2">
      <c r="A326" t="s">
        <v>338</v>
      </c>
      <c r="B326" t="s">
        <v>1726</v>
      </c>
      <c r="C326" t="s">
        <v>1734</v>
      </c>
      <c r="E326" t="s">
        <v>1624</v>
      </c>
      <c r="F326" t="s">
        <v>1627</v>
      </c>
      <c r="G326">
        <v>1</v>
      </c>
      <c r="H326">
        <v>1.5</v>
      </c>
      <c r="I326">
        <v>2.5</v>
      </c>
      <c r="J326" t="s">
        <v>1737</v>
      </c>
    </row>
    <row r="327" spans="1:10" x14ac:dyDescent="0.2">
      <c r="A327" t="s">
        <v>339</v>
      </c>
      <c r="B327" t="s">
        <v>1726</v>
      </c>
      <c r="C327" t="s">
        <v>1734</v>
      </c>
      <c r="E327" t="s">
        <v>1624</v>
      </c>
      <c r="F327" t="s">
        <v>1627</v>
      </c>
      <c r="G327">
        <v>1</v>
      </c>
      <c r="H327">
        <v>1.5</v>
      </c>
      <c r="I327">
        <v>2.5</v>
      </c>
      <c r="J327" t="s">
        <v>1737</v>
      </c>
    </row>
    <row r="328" spans="1:10" x14ac:dyDescent="0.2">
      <c r="A328" t="s">
        <v>340</v>
      </c>
      <c r="B328" t="s">
        <v>1726</v>
      </c>
      <c r="C328" t="s">
        <v>1734</v>
      </c>
      <c r="E328" t="s">
        <v>1625</v>
      </c>
      <c r="F328" t="s">
        <v>1627</v>
      </c>
      <c r="G328">
        <v>1</v>
      </c>
      <c r="H328">
        <v>1.5</v>
      </c>
      <c r="I328">
        <v>2.5</v>
      </c>
      <c r="J328" t="s">
        <v>1737</v>
      </c>
    </row>
    <row r="329" spans="1:10" x14ac:dyDescent="0.2">
      <c r="A329" t="s">
        <v>341</v>
      </c>
      <c r="B329" t="s">
        <v>1726</v>
      </c>
      <c r="C329" t="s">
        <v>1734</v>
      </c>
      <c r="E329" t="s">
        <v>1602</v>
      </c>
      <c r="F329" t="s">
        <v>1626</v>
      </c>
      <c r="G329">
        <v>59.5</v>
      </c>
      <c r="H329">
        <v>89.25</v>
      </c>
      <c r="I329">
        <v>100</v>
      </c>
      <c r="J329" t="s">
        <v>1735</v>
      </c>
    </row>
    <row r="330" spans="1:10" x14ac:dyDescent="0.2">
      <c r="A330" t="s">
        <v>342</v>
      </c>
      <c r="B330" t="s">
        <v>1726</v>
      </c>
      <c r="C330" t="s">
        <v>1734</v>
      </c>
      <c r="E330" t="s">
        <v>1604</v>
      </c>
      <c r="F330" t="s">
        <v>1626</v>
      </c>
      <c r="G330">
        <v>82</v>
      </c>
      <c r="H330">
        <v>100</v>
      </c>
      <c r="I330">
        <v>100</v>
      </c>
      <c r="J330" t="s">
        <v>1735</v>
      </c>
    </row>
    <row r="331" spans="1:10" x14ac:dyDescent="0.2">
      <c r="A331" t="s">
        <v>343</v>
      </c>
      <c r="B331" t="s">
        <v>1726</v>
      </c>
      <c r="C331" t="s">
        <v>1734</v>
      </c>
      <c r="E331" t="s">
        <v>1605</v>
      </c>
      <c r="F331" t="s">
        <v>1626</v>
      </c>
      <c r="G331">
        <v>49.5</v>
      </c>
      <c r="H331">
        <v>74.25</v>
      </c>
      <c r="I331">
        <v>100</v>
      </c>
      <c r="J331" t="s">
        <v>1735</v>
      </c>
    </row>
    <row r="332" spans="1:10" x14ac:dyDescent="0.2">
      <c r="A332" t="s">
        <v>344</v>
      </c>
      <c r="B332" t="s">
        <v>1725</v>
      </c>
      <c r="C332" t="s">
        <v>1734</v>
      </c>
      <c r="E332" t="s">
        <v>1620</v>
      </c>
      <c r="F332" t="s">
        <v>1627</v>
      </c>
      <c r="G332">
        <v>175.5</v>
      </c>
      <c r="H332">
        <v>263.25</v>
      </c>
      <c r="I332">
        <v>438.75</v>
      </c>
      <c r="J332" t="s">
        <v>1735</v>
      </c>
    </row>
    <row r="333" spans="1:10" x14ac:dyDescent="0.2">
      <c r="A333" t="s">
        <v>345</v>
      </c>
      <c r="B333" t="s">
        <v>1725</v>
      </c>
      <c r="C333" t="s">
        <v>1734</v>
      </c>
      <c r="E333" t="s">
        <v>1621</v>
      </c>
      <c r="F333" t="s">
        <v>1626</v>
      </c>
      <c r="G333">
        <v>50</v>
      </c>
      <c r="H333">
        <v>75</v>
      </c>
      <c r="I333">
        <v>100</v>
      </c>
      <c r="J333" t="s">
        <v>1738</v>
      </c>
    </row>
    <row r="334" spans="1:10" x14ac:dyDescent="0.2">
      <c r="A334" t="s">
        <v>346</v>
      </c>
      <c r="B334" t="s">
        <v>1725</v>
      </c>
      <c r="C334" t="s">
        <v>1734</v>
      </c>
      <c r="E334" t="s">
        <v>1621</v>
      </c>
      <c r="F334" t="s">
        <v>1626</v>
      </c>
      <c r="G334">
        <v>50</v>
      </c>
      <c r="H334">
        <v>75</v>
      </c>
      <c r="I334">
        <v>100</v>
      </c>
      <c r="J334" t="s">
        <v>1738</v>
      </c>
    </row>
    <row r="335" spans="1:10" x14ac:dyDescent="0.2">
      <c r="A335" t="s">
        <v>347</v>
      </c>
      <c r="B335" t="s">
        <v>1726</v>
      </c>
      <c r="C335" t="s">
        <v>1734</v>
      </c>
      <c r="E335" t="s">
        <v>1602</v>
      </c>
      <c r="F335" t="s">
        <v>1626</v>
      </c>
      <c r="G335">
        <v>50</v>
      </c>
      <c r="H335">
        <v>75</v>
      </c>
      <c r="I335">
        <v>100</v>
      </c>
      <c r="J335" t="s">
        <v>1738</v>
      </c>
    </row>
    <row r="336" spans="1:10" x14ac:dyDescent="0.2">
      <c r="A336" t="s">
        <v>348</v>
      </c>
      <c r="B336" t="s">
        <v>1726</v>
      </c>
      <c r="C336" t="s">
        <v>1734</v>
      </c>
      <c r="E336" t="s">
        <v>1618</v>
      </c>
      <c r="F336" t="s">
        <v>1627</v>
      </c>
      <c r="G336">
        <v>1</v>
      </c>
      <c r="H336">
        <v>1.5</v>
      </c>
      <c r="I336">
        <v>2.5</v>
      </c>
      <c r="J336" t="s">
        <v>1737</v>
      </c>
    </row>
    <row r="337" spans="1:10" x14ac:dyDescent="0.2">
      <c r="A337" t="s">
        <v>349</v>
      </c>
      <c r="B337" t="s">
        <v>1726</v>
      </c>
      <c r="C337" t="s">
        <v>1734</v>
      </c>
      <c r="E337" t="s">
        <v>1619</v>
      </c>
      <c r="F337" t="s">
        <v>1627</v>
      </c>
      <c r="G337">
        <v>1.5049999999999999</v>
      </c>
      <c r="H337">
        <v>2.2574999999999998</v>
      </c>
      <c r="I337">
        <v>3.7625000000000002</v>
      </c>
      <c r="J337" t="s">
        <v>1735</v>
      </c>
    </row>
    <row r="338" spans="1:10" x14ac:dyDescent="0.2">
      <c r="A338" t="s">
        <v>350</v>
      </c>
      <c r="B338" t="s">
        <v>1726</v>
      </c>
      <c r="C338" t="s">
        <v>1734</v>
      </c>
      <c r="E338" t="s">
        <v>1611</v>
      </c>
      <c r="F338" t="s">
        <v>1627</v>
      </c>
      <c r="G338">
        <v>1</v>
      </c>
      <c r="H338">
        <v>1.5</v>
      </c>
      <c r="I338">
        <v>2.5</v>
      </c>
      <c r="J338" t="s">
        <v>1737</v>
      </c>
    </row>
    <row r="339" spans="1:10" x14ac:dyDescent="0.2">
      <c r="A339" t="s">
        <v>351</v>
      </c>
      <c r="B339" t="s">
        <v>1726</v>
      </c>
      <c r="C339" t="s">
        <v>1734</v>
      </c>
      <c r="E339" t="s">
        <v>1612</v>
      </c>
      <c r="F339" t="s">
        <v>1626</v>
      </c>
      <c r="G339">
        <v>4.95</v>
      </c>
      <c r="H339">
        <v>1</v>
      </c>
      <c r="I339">
        <v>1</v>
      </c>
      <c r="J339" t="s">
        <v>1735</v>
      </c>
    </row>
    <row r="340" spans="1:10" x14ac:dyDescent="0.2">
      <c r="A340" t="s">
        <v>352</v>
      </c>
      <c r="B340" t="s">
        <v>1726</v>
      </c>
      <c r="C340" t="s">
        <v>1734</v>
      </c>
      <c r="E340" t="s">
        <v>1602</v>
      </c>
      <c r="F340" t="s">
        <v>1626</v>
      </c>
      <c r="G340">
        <v>39.5</v>
      </c>
      <c r="H340">
        <v>59.25</v>
      </c>
      <c r="I340">
        <v>98.75</v>
      </c>
      <c r="J340" t="s">
        <v>1735</v>
      </c>
    </row>
    <row r="341" spans="1:10" x14ac:dyDescent="0.2">
      <c r="A341" t="s">
        <v>353</v>
      </c>
      <c r="B341" t="s">
        <v>1725</v>
      </c>
      <c r="C341" t="s">
        <v>1734</v>
      </c>
      <c r="E341" t="s">
        <v>1606</v>
      </c>
      <c r="F341" t="s">
        <v>1627</v>
      </c>
      <c r="G341">
        <v>0.5</v>
      </c>
      <c r="H341">
        <v>0.75</v>
      </c>
      <c r="I341">
        <v>1.25</v>
      </c>
      <c r="J341" t="s">
        <v>1735</v>
      </c>
    </row>
    <row r="342" spans="1:10" x14ac:dyDescent="0.2">
      <c r="A342" t="s">
        <v>354</v>
      </c>
      <c r="B342" t="s">
        <v>1725</v>
      </c>
      <c r="C342" t="s">
        <v>1734</v>
      </c>
      <c r="E342" t="s">
        <v>1607</v>
      </c>
      <c r="F342" t="s">
        <v>1626</v>
      </c>
      <c r="G342">
        <v>0.66999999999999993</v>
      </c>
      <c r="H342">
        <v>1</v>
      </c>
      <c r="I342">
        <v>1</v>
      </c>
      <c r="J342" t="s">
        <v>1735</v>
      </c>
    </row>
    <row r="343" spans="1:10" x14ac:dyDescent="0.2">
      <c r="A343" t="s">
        <v>355</v>
      </c>
      <c r="B343" t="s">
        <v>1725</v>
      </c>
      <c r="C343" t="s">
        <v>1734</v>
      </c>
      <c r="E343" t="s">
        <v>1607</v>
      </c>
      <c r="F343" t="s">
        <v>1626</v>
      </c>
      <c r="G343">
        <v>0.5</v>
      </c>
      <c r="H343">
        <v>0.75</v>
      </c>
      <c r="I343">
        <v>0.9</v>
      </c>
      <c r="J343" t="s">
        <v>1736</v>
      </c>
    </row>
    <row r="344" spans="1:10" x14ac:dyDescent="0.2">
      <c r="A344" t="s">
        <v>356</v>
      </c>
      <c r="B344" t="s">
        <v>1725</v>
      </c>
      <c r="C344" t="s">
        <v>1734</v>
      </c>
      <c r="E344" t="s">
        <v>1607</v>
      </c>
      <c r="F344" t="s">
        <v>1626</v>
      </c>
      <c r="G344">
        <v>0.64500000000000002</v>
      </c>
      <c r="H344">
        <v>0.96750000000000003</v>
      </c>
      <c r="I344">
        <v>1</v>
      </c>
      <c r="J344" t="s">
        <v>1735</v>
      </c>
    </row>
    <row r="345" spans="1:10" x14ac:dyDescent="0.2">
      <c r="A345" t="s">
        <v>357</v>
      </c>
      <c r="B345" t="s">
        <v>1725</v>
      </c>
      <c r="C345" t="s">
        <v>1734</v>
      </c>
      <c r="E345" t="s">
        <v>1602</v>
      </c>
      <c r="F345" t="s">
        <v>1627</v>
      </c>
      <c r="G345">
        <v>15.5</v>
      </c>
      <c r="H345">
        <v>23.25</v>
      </c>
      <c r="I345">
        <v>38.75</v>
      </c>
      <c r="J345" t="s">
        <v>1735</v>
      </c>
    </row>
    <row r="346" spans="1:10" x14ac:dyDescent="0.2">
      <c r="A346" t="s">
        <v>358</v>
      </c>
      <c r="B346" t="s">
        <v>1725</v>
      </c>
      <c r="C346" t="s">
        <v>1734</v>
      </c>
      <c r="E346" t="s">
        <v>1608</v>
      </c>
      <c r="F346" t="s">
        <v>1626</v>
      </c>
      <c r="G346">
        <v>1.5</v>
      </c>
      <c r="H346">
        <v>2.25</v>
      </c>
      <c r="I346">
        <v>3.75</v>
      </c>
      <c r="J346" t="s">
        <v>1735</v>
      </c>
    </row>
    <row r="347" spans="1:10" x14ac:dyDescent="0.2">
      <c r="A347" t="s">
        <v>359</v>
      </c>
      <c r="B347" t="s">
        <v>1725</v>
      </c>
      <c r="C347" t="s">
        <v>1734</v>
      </c>
      <c r="E347" t="s">
        <v>1622</v>
      </c>
      <c r="F347" t="s">
        <v>1626</v>
      </c>
      <c r="G347">
        <v>1.95</v>
      </c>
      <c r="H347">
        <v>2.9249999999999998</v>
      </c>
      <c r="I347">
        <v>4.875</v>
      </c>
      <c r="J347" t="s">
        <v>1735</v>
      </c>
    </row>
    <row r="348" spans="1:10" x14ac:dyDescent="0.2">
      <c r="A348" t="s">
        <v>360</v>
      </c>
      <c r="B348" t="s">
        <v>1725</v>
      </c>
      <c r="C348" t="s">
        <v>1734</v>
      </c>
      <c r="E348" t="s">
        <v>1602</v>
      </c>
      <c r="F348" t="s">
        <v>1626</v>
      </c>
      <c r="G348">
        <v>17</v>
      </c>
      <c r="H348">
        <v>25.5</v>
      </c>
      <c r="I348">
        <v>42.5</v>
      </c>
      <c r="J348" t="s">
        <v>1735</v>
      </c>
    </row>
    <row r="349" spans="1:10" x14ac:dyDescent="0.2">
      <c r="A349" t="s">
        <v>361</v>
      </c>
      <c r="B349" t="s">
        <v>1725</v>
      </c>
      <c r="C349" t="s">
        <v>1734</v>
      </c>
      <c r="E349" t="s">
        <v>1623</v>
      </c>
      <c r="F349" t="s">
        <v>1627</v>
      </c>
      <c r="G349">
        <v>1</v>
      </c>
      <c r="H349">
        <v>1.5</v>
      </c>
      <c r="I349">
        <v>2.5</v>
      </c>
      <c r="J349" t="s">
        <v>1737</v>
      </c>
    </row>
    <row r="350" spans="1:10" x14ac:dyDescent="0.2">
      <c r="A350" t="s">
        <v>362</v>
      </c>
      <c r="B350" t="s">
        <v>1726</v>
      </c>
      <c r="C350" t="s">
        <v>1734</v>
      </c>
      <c r="E350" t="s">
        <v>1620</v>
      </c>
      <c r="F350" t="s">
        <v>1627</v>
      </c>
      <c r="G350">
        <v>175.5</v>
      </c>
      <c r="H350">
        <v>263.25</v>
      </c>
      <c r="I350">
        <v>438.75</v>
      </c>
      <c r="J350" t="s">
        <v>1735</v>
      </c>
    </row>
    <row r="351" spans="1:10" x14ac:dyDescent="0.2">
      <c r="A351" t="s">
        <v>363</v>
      </c>
      <c r="B351" t="s">
        <v>1726</v>
      </c>
      <c r="C351" t="s">
        <v>1734</v>
      </c>
      <c r="E351" t="s">
        <v>1621</v>
      </c>
      <c r="F351" t="s">
        <v>1626</v>
      </c>
      <c r="G351">
        <v>50</v>
      </c>
      <c r="H351">
        <v>75</v>
      </c>
      <c r="I351">
        <v>100</v>
      </c>
      <c r="J351" t="s">
        <v>1738</v>
      </c>
    </row>
    <row r="352" spans="1:10" x14ac:dyDescent="0.2">
      <c r="A352" t="s">
        <v>364</v>
      </c>
      <c r="B352" t="s">
        <v>1726</v>
      </c>
      <c r="C352" t="s">
        <v>1734</v>
      </c>
      <c r="E352" t="s">
        <v>1621</v>
      </c>
      <c r="F352" t="s">
        <v>1626</v>
      </c>
      <c r="G352">
        <v>50</v>
      </c>
      <c r="H352">
        <v>75</v>
      </c>
      <c r="I352">
        <v>100</v>
      </c>
      <c r="J352" t="s">
        <v>1738</v>
      </c>
    </row>
    <row r="353" spans="1:10" x14ac:dyDescent="0.2">
      <c r="A353" t="s">
        <v>365</v>
      </c>
      <c r="B353" t="s">
        <v>1726</v>
      </c>
      <c r="C353" t="s">
        <v>1734</v>
      </c>
      <c r="E353" t="s">
        <v>1609</v>
      </c>
      <c r="F353" t="s">
        <v>1627</v>
      </c>
      <c r="G353">
        <v>1</v>
      </c>
      <c r="H353">
        <v>1.5</v>
      </c>
      <c r="I353">
        <v>2.5</v>
      </c>
      <c r="J353" t="s">
        <v>1737</v>
      </c>
    </row>
    <row r="354" spans="1:10" x14ac:dyDescent="0.2">
      <c r="A354" t="s">
        <v>366</v>
      </c>
      <c r="B354" t="s">
        <v>1726</v>
      </c>
      <c r="C354" t="s">
        <v>1734</v>
      </c>
      <c r="E354" t="s">
        <v>1602</v>
      </c>
      <c r="F354" t="s">
        <v>1626</v>
      </c>
      <c r="G354">
        <v>50</v>
      </c>
      <c r="H354">
        <v>75</v>
      </c>
      <c r="I354">
        <v>100</v>
      </c>
      <c r="J354" t="s">
        <v>1738</v>
      </c>
    </row>
    <row r="355" spans="1:10" x14ac:dyDescent="0.2">
      <c r="A355" t="s">
        <v>367</v>
      </c>
      <c r="B355" t="s">
        <v>1726</v>
      </c>
      <c r="C355" t="s">
        <v>1734</v>
      </c>
      <c r="E355" t="s">
        <v>1602</v>
      </c>
      <c r="F355" t="s">
        <v>1627</v>
      </c>
      <c r="G355">
        <v>1</v>
      </c>
      <c r="H355">
        <v>1.2</v>
      </c>
      <c r="I355">
        <v>1.5</v>
      </c>
      <c r="J355" t="s">
        <v>1739</v>
      </c>
    </row>
    <row r="356" spans="1:10" x14ac:dyDescent="0.2">
      <c r="A356" t="s">
        <v>368</v>
      </c>
      <c r="B356" t="s">
        <v>1726</v>
      </c>
      <c r="C356" t="s">
        <v>1734</v>
      </c>
      <c r="E356" t="s">
        <v>1610</v>
      </c>
      <c r="F356" t="s">
        <v>1627</v>
      </c>
      <c r="G356">
        <v>1</v>
      </c>
      <c r="H356">
        <v>1.5</v>
      </c>
      <c r="I356">
        <v>2.5</v>
      </c>
      <c r="J356" t="s">
        <v>1737</v>
      </c>
    </row>
    <row r="357" spans="1:10" x14ac:dyDescent="0.2">
      <c r="A357" t="s">
        <v>369</v>
      </c>
      <c r="B357" t="s">
        <v>1726</v>
      </c>
      <c r="C357" t="s">
        <v>1734</v>
      </c>
      <c r="E357" t="s">
        <v>1602</v>
      </c>
      <c r="F357" t="s">
        <v>1626</v>
      </c>
      <c r="G357">
        <v>50</v>
      </c>
      <c r="H357">
        <v>75</v>
      </c>
      <c r="I357">
        <v>100</v>
      </c>
      <c r="J357" t="s">
        <v>1738</v>
      </c>
    </row>
    <row r="358" spans="1:10" x14ac:dyDescent="0.2">
      <c r="A358" t="s">
        <v>370</v>
      </c>
      <c r="B358" t="s">
        <v>1726</v>
      </c>
      <c r="C358" t="s">
        <v>1734</v>
      </c>
      <c r="E358" t="s">
        <v>1610</v>
      </c>
      <c r="F358" t="s">
        <v>1627</v>
      </c>
      <c r="G358">
        <v>1</v>
      </c>
      <c r="H358">
        <v>1.5</v>
      </c>
      <c r="I358">
        <v>2.5</v>
      </c>
      <c r="J358" t="s">
        <v>1737</v>
      </c>
    </row>
    <row r="359" spans="1:10" x14ac:dyDescent="0.2">
      <c r="A359" t="s">
        <v>371</v>
      </c>
      <c r="B359" t="s">
        <v>1725</v>
      </c>
      <c r="C359" t="s">
        <v>1734</v>
      </c>
      <c r="E359" t="s">
        <v>1613</v>
      </c>
      <c r="F359" t="s">
        <v>1626</v>
      </c>
      <c r="G359">
        <v>0.5</v>
      </c>
      <c r="H359">
        <v>0.75</v>
      </c>
      <c r="I359">
        <v>0.9</v>
      </c>
      <c r="J359" t="s">
        <v>1736</v>
      </c>
    </row>
    <row r="360" spans="1:10" x14ac:dyDescent="0.2">
      <c r="A360" t="s">
        <v>372</v>
      </c>
      <c r="B360" t="s">
        <v>1725</v>
      </c>
      <c r="C360" t="s">
        <v>1734</v>
      </c>
      <c r="E360" t="s">
        <v>1614</v>
      </c>
      <c r="F360" t="s">
        <v>1627</v>
      </c>
      <c r="G360">
        <v>3</v>
      </c>
      <c r="H360">
        <v>4.5</v>
      </c>
      <c r="I360">
        <v>7.5</v>
      </c>
      <c r="J360" t="s">
        <v>1735</v>
      </c>
    </row>
    <row r="361" spans="1:10" x14ac:dyDescent="0.2">
      <c r="A361" t="s">
        <v>373</v>
      </c>
      <c r="B361" t="s">
        <v>1725</v>
      </c>
      <c r="C361" t="s">
        <v>1734</v>
      </c>
      <c r="E361" t="s">
        <v>1602</v>
      </c>
      <c r="F361" t="s">
        <v>1626</v>
      </c>
      <c r="G361">
        <v>82</v>
      </c>
      <c r="H361">
        <v>100</v>
      </c>
      <c r="I361">
        <v>100</v>
      </c>
      <c r="J361" t="s">
        <v>1735</v>
      </c>
    </row>
    <row r="362" spans="1:10" x14ac:dyDescent="0.2">
      <c r="A362" t="s">
        <v>374</v>
      </c>
      <c r="B362" t="s">
        <v>1726</v>
      </c>
      <c r="C362" t="s">
        <v>1734</v>
      </c>
      <c r="E362" t="s">
        <v>1602</v>
      </c>
      <c r="F362" t="s">
        <v>1626</v>
      </c>
      <c r="G362">
        <v>59.5</v>
      </c>
      <c r="H362">
        <v>89.25</v>
      </c>
      <c r="I362">
        <v>100</v>
      </c>
      <c r="J362" t="s">
        <v>1735</v>
      </c>
    </row>
    <row r="363" spans="1:10" x14ac:dyDescent="0.2">
      <c r="A363" t="s">
        <v>375</v>
      </c>
      <c r="B363" t="s">
        <v>1726</v>
      </c>
      <c r="C363" t="s">
        <v>1734</v>
      </c>
      <c r="E363" t="s">
        <v>1604</v>
      </c>
      <c r="F363" t="s">
        <v>1626</v>
      </c>
      <c r="G363">
        <v>82</v>
      </c>
      <c r="H363">
        <v>100</v>
      </c>
      <c r="I363">
        <v>100</v>
      </c>
      <c r="J363" t="s">
        <v>1735</v>
      </c>
    </row>
    <row r="364" spans="1:10" x14ac:dyDescent="0.2">
      <c r="A364" t="s">
        <v>376</v>
      </c>
      <c r="B364" t="s">
        <v>1726</v>
      </c>
      <c r="C364" t="s">
        <v>1734</v>
      </c>
      <c r="E364" t="s">
        <v>1605</v>
      </c>
      <c r="F364" t="s">
        <v>1626</v>
      </c>
      <c r="G364">
        <v>49.5</v>
      </c>
      <c r="H364">
        <v>74.25</v>
      </c>
      <c r="I364">
        <v>100</v>
      </c>
      <c r="J364" t="s">
        <v>1735</v>
      </c>
    </row>
    <row r="365" spans="1:10" x14ac:dyDescent="0.2">
      <c r="A365" t="s">
        <v>377</v>
      </c>
      <c r="B365" t="s">
        <v>1726</v>
      </c>
      <c r="C365" t="s">
        <v>1734</v>
      </c>
      <c r="E365" t="s">
        <v>1606</v>
      </c>
      <c r="F365" t="s">
        <v>1627</v>
      </c>
      <c r="G365">
        <v>0.5</v>
      </c>
      <c r="H365">
        <v>0.75</v>
      </c>
      <c r="I365">
        <v>1.25</v>
      </c>
      <c r="J365" t="s">
        <v>1735</v>
      </c>
    </row>
    <row r="366" spans="1:10" x14ac:dyDescent="0.2">
      <c r="A366" t="s">
        <v>378</v>
      </c>
      <c r="B366" t="s">
        <v>1726</v>
      </c>
      <c r="C366" t="s">
        <v>1734</v>
      </c>
      <c r="E366" t="s">
        <v>1607</v>
      </c>
      <c r="F366" t="s">
        <v>1626</v>
      </c>
      <c r="G366">
        <v>0.66999999999999993</v>
      </c>
      <c r="H366">
        <v>1</v>
      </c>
      <c r="I366">
        <v>1</v>
      </c>
      <c r="J366" t="s">
        <v>1735</v>
      </c>
    </row>
    <row r="367" spans="1:10" x14ac:dyDescent="0.2">
      <c r="A367" t="s">
        <v>379</v>
      </c>
      <c r="B367" t="s">
        <v>1726</v>
      </c>
      <c r="C367" t="s">
        <v>1734</v>
      </c>
      <c r="E367" t="s">
        <v>1607</v>
      </c>
      <c r="F367" t="s">
        <v>1626</v>
      </c>
      <c r="G367">
        <v>1</v>
      </c>
      <c r="H367">
        <v>1.2</v>
      </c>
      <c r="I367">
        <v>1.5</v>
      </c>
      <c r="J367" t="s">
        <v>1739</v>
      </c>
    </row>
    <row r="368" spans="1:10" x14ac:dyDescent="0.2">
      <c r="A368" t="s">
        <v>380</v>
      </c>
      <c r="B368" t="s">
        <v>1725</v>
      </c>
      <c r="C368" t="s">
        <v>1734</v>
      </c>
      <c r="E368" t="s">
        <v>1607</v>
      </c>
      <c r="F368" t="s">
        <v>1626</v>
      </c>
      <c r="G368">
        <v>0.64500000000000002</v>
      </c>
      <c r="H368">
        <v>0.96750000000000003</v>
      </c>
      <c r="I368">
        <v>1</v>
      </c>
      <c r="J368" t="s">
        <v>1735</v>
      </c>
    </row>
    <row r="369" spans="1:10" x14ac:dyDescent="0.2">
      <c r="A369" t="s">
        <v>381</v>
      </c>
      <c r="B369" t="s">
        <v>1725</v>
      </c>
      <c r="C369" t="s">
        <v>1734</v>
      </c>
      <c r="E369" t="s">
        <v>1602</v>
      </c>
      <c r="F369" t="s">
        <v>1627</v>
      </c>
      <c r="G369">
        <v>15.5</v>
      </c>
      <c r="H369">
        <v>23.25</v>
      </c>
      <c r="I369">
        <v>38.75</v>
      </c>
      <c r="J369" t="s">
        <v>1735</v>
      </c>
    </row>
    <row r="370" spans="1:10" x14ac:dyDescent="0.2">
      <c r="A370" t="s">
        <v>382</v>
      </c>
      <c r="B370" t="s">
        <v>1725</v>
      </c>
      <c r="C370" t="s">
        <v>1734</v>
      </c>
      <c r="E370" t="s">
        <v>1608</v>
      </c>
      <c r="F370" t="s">
        <v>1626</v>
      </c>
      <c r="G370">
        <v>1.5</v>
      </c>
      <c r="H370">
        <v>2.25</v>
      </c>
      <c r="I370">
        <v>3.75</v>
      </c>
      <c r="J370" t="s">
        <v>1735</v>
      </c>
    </row>
    <row r="371" spans="1:10" x14ac:dyDescent="0.2">
      <c r="A371" t="s">
        <v>383</v>
      </c>
      <c r="B371" t="s">
        <v>1726</v>
      </c>
      <c r="C371" t="s">
        <v>1734</v>
      </c>
      <c r="E371" t="s">
        <v>1609</v>
      </c>
      <c r="F371" t="s">
        <v>1627</v>
      </c>
      <c r="G371">
        <v>1</v>
      </c>
      <c r="H371">
        <v>1.2</v>
      </c>
      <c r="I371">
        <v>1.5</v>
      </c>
      <c r="J371" t="s">
        <v>1739</v>
      </c>
    </row>
    <row r="372" spans="1:10" x14ac:dyDescent="0.2">
      <c r="A372" t="s">
        <v>384</v>
      </c>
      <c r="B372" t="s">
        <v>1726</v>
      </c>
      <c r="C372" t="s">
        <v>1734</v>
      </c>
      <c r="E372" t="s">
        <v>1602</v>
      </c>
      <c r="F372" t="s">
        <v>1626</v>
      </c>
      <c r="G372">
        <v>50</v>
      </c>
      <c r="H372">
        <v>75</v>
      </c>
      <c r="I372">
        <v>100</v>
      </c>
      <c r="J372" t="s">
        <v>1738</v>
      </c>
    </row>
    <row r="373" spans="1:10" x14ac:dyDescent="0.2">
      <c r="A373" t="s">
        <v>385</v>
      </c>
      <c r="B373" t="s">
        <v>1726</v>
      </c>
      <c r="C373" t="s">
        <v>1734</v>
      </c>
      <c r="E373" t="s">
        <v>1602</v>
      </c>
      <c r="F373" t="s">
        <v>1627</v>
      </c>
      <c r="G373">
        <v>1</v>
      </c>
      <c r="H373">
        <v>1.2</v>
      </c>
      <c r="I373">
        <v>1.5</v>
      </c>
      <c r="J373" t="s">
        <v>1739</v>
      </c>
    </row>
    <row r="374" spans="1:10" x14ac:dyDescent="0.2">
      <c r="A374" t="s">
        <v>386</v>
      </c>
      <c r="B374" t="s">
        <v>1726</v>
      </c>
      <c r="C374" t="s">
        <v>1734</v>
      </c>
      <c r="E374" t="s">
        <v>1620</v>
      </c>
      <c r="F374" t="s">
        <v>1627</v>
      </c>
      <c r="G374">
        <v>175.5</v>
      </c>
      <c r="H374">
        <v>263.25</v>
      </c>
      <c r="I374">
        <v>438.75</v>
      </c>
      <c r="J374" t="s">
        <v>1735</v>
      </c>
    </row>
    <row r="375" spans="1:10" x14ac:dyDescent="0.2">
      <c r="A375" t="s">
        <v>387</v>
      </c>
      <c r="B375" t="s">
        <v>1726</v>
      </c>
      <c r="C375" t="s">
        <v>1734</v>
      </c>
      <c r="E375" t="s">
        <v>1621</v>
      </c>
      <c r="F375" t="s">
        <v>1626</v>
      </c>
      <c r="G375">
        <v>50</v>
      </c>
      <c r="H375">
        <v>75</v>
      </c>
      <c r="I375">
        <v>100</v>
      </c>
      <c r="J375" t="s">
        <v>1738</v>
      </c>
    </row>
    <row r="376" spans="1:10" x14ac:dyDescent="0.2">
      <c r="A376" t="s">
        <v>388</v>
      </c>
      <c r="B376" t="s">
        <v>1726</v>
      </c>
      <c r="C376" t="s">
        <v>1734</v>
      </c>
      <c r="E376" t="s">
        <v>1621</v>
      </c>
      <c r="F376" t="s">
        <v>1626</v>
      </c>
      <c r="G376">
        <v>50</v>
      </c>
      <c r="H376">
        <v>75</v>
      </c>
      <c r="I376">
        <v>100</v>
      </c>
      <c r="J376" t="s">
        <v>1738</v>
      </c>
    </row>
    <row r="377" spans="1:10" x14ac:dyDescent="0.2">
      <c r="A377" t="s">
        <v>389</v>
      </c>
      <c r="B377" t="s">
        <v>1731</v>
      </c>
      <c r="C377" t="s">
        <v>1734</v>
      </c>
      <c r="E377" t="s">
        <v>1602</v>
      </c>
      <c r="F377" t="s">
        <v>1626</v>
      </c>
      <c r="G377">
        <v>50</v>
      </c>
      <c r="H377">
        <v>75</v>
      </c>
      <c r="I377">
        <v>100</v>
      </c>
      <c r="J377" t="s">
        <v>1738</v>
      </c>
    </row>
    <row r="378" spans="1:10" x14ac:dyDescent="0.2">
      <c r="A378" t="s">
        <v>390</v>
      </c>
      <c r="B378" t="s">
        <v>1731</v>
      </c>
      <c r="C378" t="s">
        <v>1734</v>
      </c>
      <c r="E378" t="s">
        <v>1618</v>
      </c>
      <c r="F378" t="s">
        <v>1627</v>
      </c>
      <c r="G378">
        <v>1</v>
      </c>
      <c r="H378">
        <v>1.5</v>
      </c>
      <c r="I378">
        <v>2.5</v>
      </c>
      <c r="J378" t="s">
        <v>1737</v>
      </c>
    </row>
    <row r="379" spans="1:10" x14ac:dyDescent="0.2">
      <c r="A379" t="s">
        <v>391</v>
      </c>
      <c r="B379" t="s">
        <v>1731</v>
      </c>
      <c r="C379" t="s">
        <v>1734</v>
      </c>
      <c r="E379" t="s">
        <v>1619</v>
      </c>
      <c r="F379" t="s">
        <v>1627</v>
      </c>
      <c r="G379">
        <v>1.5049999999999999</v>
      </c>
      <c r="H379">
        <v>2.2574999999999998</v>
      </c>
      <c r="I379">
        <v>3.7625000000000002</v>
      </c>
      <c r="J379" t="s">
        <v>1735</v>
      </c>
    </row>
    <row r="380" spans="1:10" x14ac:dyDescent="0.2">
      <c r="A380" t="s">
        <v>392</v>
      </c>
      <c r="B380" t="s">
        <v>1728</v>
      </c>
      <c r="C380" t="s">
        <v>1734</v>
      </c>
      <c r="E380" t="s">
        <v>1613</v>
      </c>
      <c r="F380" t="s">
        <v>1626</v>
      </c>
      <c r="G380">
        <v>0.5</v>
      </c>
      <c r="H380">
        <v>0.75</v>
      </c>
      <c r="I380">
        <v>0.9</v>
      </c>
      <c r="J380" t="s">
        <v>1736</v>
      </c>
    </row>
    <row r="381" spans="1:10" x14ac:dyDescent="0.2">
      <c r="A381" t="s">
        <v>393</v>
      </c>
      <c r="B381" t="s">
        <v>1728</v>
      </c>
      <c r="C381" t="s">
        <v>1734</v>
      </c>
      <c r="E381" t="s">
        <v>1614</v>
      </c>
      <c r="F381" t="s">
        <v>1627</v>
      </c>
      <c r="G381">
        <v>3</v>
      </c>
      <c r="H381">
        <v>4.5</v>
      </c>
      <c r="I381">
        <v>7.5</v>
      </c>
      <c r="J381" t="s">
        <v>1735</v>
      </c>
    </row>
    <row r="382" spans="1:10" x14ac:dyDescent="0.2">
      <c r="A382" t="s">
        <v>394</v>
      </c>
      <c r="B382" t="s">
        <v>1728</v>
      </c>
      <c r="C382" t="s">
        <v>1734</v>
      </c>
      <c r="E382" t="s">
        <v>1602</v>
      </c>
      <c r="F382" t="s">
        <v>1626</v>
      </c>
      <c r="G382">
        <v>82</v>
      </c>
      <c r="H382">
        <v>100</v>
      </c>
      <c r="I382">
        <v>100</v>
      </c>
      <c r="J382" t="s">
        <v>1735</v>
      </c>
    </row>
    <row r="383" spans="1:10" x14ac:dyDescent="0.2">
      <c r="A383" t="s">
        <v>395</v>
      </c>
      <c r="B383" t="s">
        <v>1726</v>
      </c>
      <c r="C383" t="s">
        <v>1734</v>
      </c>
      <c r="E383" t="s">
        <v>1602</v>
      </c>
      <c r="F383" t="s">
        <v>1626</v>
      </c>
      <c r="G383">
        <v>59.5</v>
      </c>
      <c r="H383">
        <v>89.25</v>
      </c>
      <c r="I383">
        <v>100</v>
      </c>
      <c r="J383" t="s">
        <v>1735</v>
      </c>
    </row>
    <row r="384" spans="1:10" x14ac:dyDescent="0.2">
      <c r="A384" t="s">
        <v>396</v>
      </c>
      <c r="B384" t="s">
        <v>1726</v>
      </c>
      <c r="C384" t="s">
        <v>1734</v>
      </c>
      <c r="E384" t="s">
        <v>1604</v>
      </c>
      <c r="F384" t="s">
        <v>1626</v>
      </c>
      <c r="G384">
        <v>82</v>
      </c>
      <c r="H384">
        <v>100</v>
      </c>
      <c r="I384">
        <v>100</v>
      </c>
      <c r="J384" t="s">
        <v>1735</v>
      </c>
    </row>
    <row r="385" spans="1:10" x14ac:dyDescent="0.2">
      <c r="A385" t="s">
        <v>397</v>
      </c>
      <c r="B385" t="s">
        <v>1726</v>
      </c>
      <c r="C385" t="s">
        <v>1734</v>
      </c>
      <c r="E385" t="s">
        <v>1605</v>
      </c>
      <c r="F385" t="s">
        <v>1626</v>
      </c>
      <c r="G385">
        <v>49.5</v>
      </c>
      <c r="H385">
        <v>74.25</v>
      </c>
      <c r="I385">
        <v>100</v>
      </c>
      <c r="J385" t="s">
        <v>1735</v>
      </c>
    </row>
    <row r="386" spans="1:10" x14ac:dyDescent="0.2">
      <c r="A386" t="s">
        <v>398</v>
      </c>
      <c r="B386" t="s">
        <v>1728</v>
      </c>
      <c r="C386" t="s">
        <v>1734</v>
      </c>
      <c r="E386" t="s">
        <v>1613</v>
      </c>
      <c r="F386" t="s">
        <v>1626</v>
      </c>
      <c r="G386">
        <v>0.5</v>
      </c>
      <c r="H386">
        <v>0.75</v>
      </c>
      <c r="I386">
        <v>0.9</v>
      </c>
      <c r="J386" t="s">
        <v>1736</v>
      </c>
    </row>
    <row r="387" spans="1:10" x14ac:dyDescent="0.2">
      <c r="A387" t="s">
        <v>399</v>
      </c>
      <c r="B387" t="s">
        <v>1728</v>
      </c>
      <c r="C387" t="s">
        <v>1734</v>
      </c>
      <c r="E387" t="s">
        <v>1614</v>
      </c>
      <c r="F387" t="s">
        <v>1627</v>
      </c>
      <c r="G387">
        <v>3</v>
      </c>
      <c r="H387">
        <v>4.5</v>
      </c>
      <c r="I387">
        <v>7.5</v>
      </c>
      <c r="J387" t="s">
        <v>1735</v>
      </c>
    </row>
    <row r="388" spans="1:10" x14ac:dyDescent="0.2">
      <c r="A388" t="s">
        <v>400</v>
      </c>
      <c r="B388" t="s">
        <v>1728</v>
      </c>
      <c r="C388" t="s">
        <v>1734</v>
      </c>
      <c r="E388" t="s">
        <v>1602</v>
      </c>
      <c r="F388" t="s">
        <v>1626</v>
      </c>
      <c r="G388">
        <v>82</v>
      </c>
      <c r="H388">
        <v>100</v>
      </c>
      <c r="I388">
        <v>100</v>
      </c>
      <c r="J388" t="s">
        <v>1735</v>
      </c>
    </row>
    <row r="389" spans="1:10" x14ac:dyDescent="0.2">
      <c r="A389" t="s">
        <v>401</v>
      </c>
      <c r="B389" t="s">
        <v>1728</v>
      </c>
      <c r="C389" t="s">
        <v>1734</v>
      </c>
      <c r="E389" t="s">
        <v>1606</v>
      </c>
      <c r="F389" t="s">
        <v>1627</v>
      </c>
      <c r="G389">
        <v>0.5</v>
      </c>
      <c r="H389">
        <v>0.75</v>
      </c>
      <c r="I389">
        <v>1.25</v>
      </c>
      <c r="J389" t="s">
        <v>1735</v>
      </c>
    </row>
    <row r="390" spans="1:10" x14ac:dyDescent="0.2">
      <c r="A390" t="s">
        <v>402</v>
      </c>
      <c r="B390" t="s">
        <v>1728</v>
      </c>
      <c r="C390" t="s">
        <v>1734</v>
      </c>
      <c r="E390" t="s">
        <v>1607</v>
      </c>
      <c r="F390" t="s">
        <v>1626</v>
      </c>
      <c r="G390">
        <v>0.66999999999999993</v>
      </c>
      <c r="H390">
        <v>1</v>
      </c>
      <c r="I390">
        <v>1</v>
      </c>
      <c r="J390" t="s">
        <v>1735</v>
      </c>
    </row>
    <row r="391" spans="1:10" x14ac:dyDescent="0.2">
      <c r="A391" t="s">
        <v>403</v>
      </c>
      <c r="B391" t="s">
        <v>1728</v>
      </c>
      <c r="C391" t="s">
        <v>1734</v>
      </c>
      <c r="E391" t="s">
        <v>1607</v>
      </c>
      <c r="F391" t="s">
        <v>1626</v>
      </c>
      <c r="G391">
        <v>0.5</v>
      </c>
      <c r="H391">
        <v>0.75</v>
      </c>
      <c r="I391">
        <v>0.9</v>
      </c>
      <c r="J391" t="s">
        <v>1736</v>
      </c>
    </row>
    <row r="392" spans="1:10" x14ac:dyDescent="0.2">
      <c r="A392" t="s">
        <v>404</v>
      </c>
      <c r="B392" t="s">
        <v>1728</v>
      </c>
      <c r="C392" t="s">
        <v>1734</v>
      </c>
      <c r="E392" t="s">
        <v>1613</v>
      </c>
      <c r="F392" t="s">
        <v>1626</v>
      </c>
      <c r="G392">
        <v>0.5</v>
      </c>
      <c r="H392">
        <v>0.75</v>
      </c>
      <c r="I392">
        <v>0.9</v>
      </c>
      <c r="J392" t="s">
        <v>1736</v>
      </c>
    </row>
    <row r="393" spans="1:10" x14ac:dyDescent="0.2">
      <c r="A393" t="s">
        <v>405</v>
      </c>
      <c r="B393" t="s">
        <v>1728</v>
      </c>
      <c r="C393" t="s">
        <v>1734</v>
      </c>
      <c r="E393" t="s">
        <v>1614</v>
      </c>
      <c r="F393" t="s">
        <v>1627</v>
      </c>
      <c r="G393">
        <v>3</v>
      </c>
      <c r="H393">
        <v>4.5</v>
      </c>
      <c r="I393">
        <v>7.5</v>
      </c>
      <c r="J393" t="s">
        <v>1735</v>
      </c>
    </row>
    <row r="394" spans="1:10" x14ac:dyDescent="0.2">
      <c r="A394" t="s">
        <v>406</v>
      </c>
      <c r="B394" t="s">
        <v>1728</v>
      </c>
      <c r="C394" t="s">
        <v>1734</v>
      </c>
      <c r="E394" t="s">
        <v>1602</v>
      </c>
      <c r="F394" t="s">
        <v>1626</v>
      </c>
      <c r="G394">
        <v>82</v>
      </c>
      <c r="H394">
        <v>100</v>
      </c>
      <c r="I394">
        <v>100</v>
      </c>
      <c r="J394" t="s">
        <v>1735</v>
      </c>
    </row>
    <row r="395" spans="1:10" x14ac:dyDescent="0.2">
      <c r="A395" t="s">
        <v>407</v>
      </c>
      <c r="B395" t="s">
        <v>1725</v>
      </c>
      <c r="C395" t="s">
        <v>1734</v>
      </c>
      <c r="E395" t="s">
        <v>1607</v>
      </c>
      <c r="F395" t="s">
        <v>1626</v>
      </c>
      <c r="G395">
        <v>0.64500000000000002</v>
      </c>
      <c r="H395">
        <v>0.96750000000000003</v>
      </c>
      <c r="I395">
        <v>1</v>
      </c>
      <c r="J395" t="s">
        <v>1735</v>
      </c>
    </row>
    <row r="396" spans="1:10" x14ac:dyDescent="0.2">
      <c r="A396" t="s">
        <v>408</v>
      </c>
      <c r="B396" t="s">
        <v>1725</v>
      </c>
      <c r="C396" t="s">
        <v>1734</v>
      </c>
      <c r="E396" t="s">
        <v>1602</v>
      </c>
      <c r="F396" t="s">
        <v>1627</v>
      </c>
      <c r="G396">
        <v>15.5</v>
      </c>
      <c r="H396">
        <v>23.25</v>
      </c>
      <c r="I396">
        <v>38.75</v>
      </c>
      <c r="J396" t="s">
        <v>1735</v>
      </c>
    </row>
    <row r="397" spans="1:10" x14ac:dyDescent="0.2">
      <c r="A397" t="s">
        <v>409</v>
      </c>
      <c r="B397" t="s">
        <v>1725</v>
      </c>
      <c r="C397" t="s">
        <v>1734</v>
      </c>
      <c r="E397" t="s">
        <v>1608</v>
      </c>
      <c r="F397" t="s">
        <v>1626</v>
      </c>
      <c r="G397">
        <v>1.5</v>
      </c>
      <c r="H397">
        <v>2.25</v>
      </c>
      <c r="I397">
        <v>3.75</v>
      </c>
      <c r="J397" t="s">
        <v>1735</v>
      </c>
    </row>
    <row r="398" spans="1:10" x14ac:dyDescent="0.2">
      <c r="A398" t="s">
        <v>410</v>
      </c>
      <c r="B398" t="s">
        <v>1728</v>
      </c>
      <c r="C398" t="s">
        <v>1734</v>
      </c>
      <c r="E398" t="s">
        <v>1613</v>
      </c>
      <c r="F398" t="s">
        <v>1626</v>
      </c>
      <c r="G398">
        <v>0.5</v>
      </c>
      <c r="H398">
        <v>0.75</v>
      </c>
      <c r="I398">
        <v>0.9</v>
      </c>
      <c r="J398" t="s">
        <v>1736</v>
      </c>
    </row>
    <row r="399" spans="1:10" x14ac:dyDescent="0.2">
      <c r="A399" t="s">
        <v>411</v>
      </c>
      <c r="B399" t="s">
        <v>1728</v>
      </c>
      <c r="C399" t="s">
        <v>1734</v>
      </c>
      <c r="E399" t="s">
        <v>1614</v>
      </c>
      <c r="F399" t="s">
        <v>1627</v>
      </c>
      <c r="G399">
        <v>3</v>
      </c>
      <c r="H399">
        <v>4.5</v>
      </c>
      <c r="I399">
        <v>7.5</v>
      </c>
      <c r="J399" t="s">
        <v>1735</v>
      </c>
    </row>
    <row r="400" spans="1:10" x14ac:dyDescent="0.2">
      <c r="A400" t="s">
        <v>412</v>
      </c>
      <c r="B400" t="s">
        <v>1728</v>
      </c>
      <c r="C400" t="s">
        <v>1734</v>
      </c>
      <c r="E400" t="s">
        <v>1602</v>
      </c>
      <c r="F400" t="s">
        <v>1626</v>
      </c>
      <c r="G400">
        <v>82</v>
      </c>
      <c r="H400">
        <v>100</v>
      </c>
      <c r="I400">
        <v>100</v>
      </c>
      <c r="J400" t="s">
        <v>1735</v>
      </c>
    </row>
    <row r="401" spans="1:10" x14ac:dyDescent="0.2">
      <c r="A401" t="s">
        <v>413</v>
      </c>
      <c r="B401" t="s">
        <v>1726</v>
      </c>
      <c r="C401" t="s">
        <v>1734</v>
      </c>
      <c r="E401" t="s">
        <v>1620</v>
      </c>
      <c r="F401" t="s">
        <v>1627</v>
      </c>
      <c r="G401">
        <v>175.5</v>
      </c>
      <c r="H401">
        <v>263.25</v>
      </c>
      <c r="I401">
        <v>438.75</v>
      </c>
      <c r="J401" t="s">
        <v>1735</v>
      </c>
    </row>
    <row r="402" spans="1:10" x14ac:dyDescent="0.2">
      <c r="A402" t="s">
        <v>414</v>
      </c>
      <c r="B402" t="s">
        <v>1726</v>
      </c>
      <c r="C402" t="s">
        <v>1734</v>
      </c>
      <c r="E402" t="s">
        <v>1621</v>
      </c>
      <c r="F402" t="s">
        <v>1626</v>
      </c>
      <c r="G402">
        <v>50</v>
      </c>
      <c r="H402">
        <v>75</v>
      </c>
      <c r="I402">
        <v>100</v>
      </c>
      <c r="J402" t="s">
        <v>1738</v>
      </c>
    </row>
    <row r="403" spans="1:10" x14ac:dyDescent="0.2">
      <c r="A403" t="s">
        <v>415</v>
      </c>
      <c r="B403" t="s">
        <v>1726</v>
      </c>
      <c r="C403" t="s">
        <v>1734</v>
      </c>
      <c r="E403" t="s">
        <v>1621</v>
      </c>
      <c r="F403" t="s">
        <v>1626</v>
      </c>
      <c r="G403">
        <v>50</v>
      </c>
      <c r="H403">
        <v>75</v>
      </c>
      <c r="I403">
        <v>100</v>
      </c>
      <c r="J403" t="s">
        <v>1738</v>
      </c>
    </row>
    <row r="404" spans="1:10" x14ac:dyDescent="0.2">
      <c r="A404" t="s">
        <v>416</v>
      </c>
      <c r="B404" t="s">
        <v>1728</v>
      </c>
      <c r="C404" t="s">
        <v>1734</v>
      </c>
      <c r="E404" t="s">
        <v>1613</v>
      </c>
      <c r="F404" t="s">
        <v>1626</v>
      </c>
      <c r="G404">
        <v>0.5</v>
      </c>
      <c r="H404">
        <v>0.75</v>
      </c>
      <c r="I404">
        <v>0.9</v>
      </c>
      <c r="J404" t="s">
        <v>1736</v>
      </c>
    </row>
    <row r="405" spans="1:10" x14ac:dyDescent="0.2">
      <c r="A405" t="s">
        <v>417</v>
      </c>
      <c r="B405" t="s">
        <v>1728</v>
      </c>
      <c r="C405" t="s">
        <v>1734</v>
      </c>
      <c r="E405" t="s">
        <v>1614</v>
      </c>
      <c r="F405" t="s">
        <v>1627</v>
      </c>
      <c r="G405">
        <v>3</v>
      </c>
      <c r="H405">
        <v>4.5</v>
      </c>
      <c r="I405">
        <v>7.5</v>
      </c>
      <c r="J405" t="s">
        <v>1735</v>
      </c>
    </row>
    <row r="406" spans="1:10" x14ac:dyDescent="0.2">
      <c r="A406" t="s">
        <v>418</v>
      </c>
      <c r="B406" t="s">
        <v>1728</v>
      </c>
      <c r="C406" t="s">
        <v>1734</v>
      </c>
      <c r="E406" t="s">
        <v>1602</v>
      </c>
      <c r="F406" t="s">
        <v>1626</v>
      </c>
      <c r="G406">
        <v>82</v>
      </c>
      <c r="H406">
        <v>100</v>
      </c>
      <c r="I406">
        <v>100</v>
      </c>
      <c r="J406" t="s">
        <v>1735</v>
      </c>
    </row>
    <row r="407" spans="1:10" x14ac:dyDescent="0.2">
      <c r="A407" t="s">
        <v>419</v>
      </c>
      <c r="B407" t="s">
        <v>1725</v>
      </c>
      <c r="C407" t="s">
        <v>1734</v>
      </c>
      <c r="E407" t="s">
        <v>1606</v>
      </c>
      <c r="F407" t="s">
        <v>1627</v>
      </c>
      <c r="G407">
        <v>0.5</v>
      </c>
      <c r="H407">
        <v>0.75</v>
      </c>
      <c r="I407">
        <v>1.25</v>
      </c>
      <c r="J407" t="s">
        <v>1735</v>
      </c>
    </row>
    <row r="408" spans="1:10" x14ac:dyDescent="0.2">
      <c r="A408" t="s">
        <v>420</v>
      </c>
      <c r="B408" t="s">
        <v>1725</v>
      </c>
      <c r="C408" t="s">
        <v>1734</v>
      </c>
      <c r="E408" t="s">
        <v>1607</v>
      </c>
      <c r="F408" t="s">
        <v>1626</v>
      </c>
      <c r="G408">
        <v>0.66999999999999993</v>
      </c>
      <c r="H408">
        <v>1</v>
      </c>
      <c r="I408">
        <v>1</v>
      </c>
      <c r="J408" t="s">
        <v>1735</v>
      </c>
    </row>
    <row r="409" spans="1:10" x14ac:dyDescent="0.2">
      <c r="A409" t="s">
        <v>421</v>
      </c>
      <c r="B409" t="s">
        <v>1725</v>
      </c>
      <c r="C409" t="s">
        <v>1734</v>
      </c>
      <c r="E409" t="s">
        <v>1607</v>
      </c>
      <c r="F409" t="s">
        <v>1626</v>
      </c>
      <c r="G409">
        <v>0.5</v>
      </c>
      <c r="H409">
        <v>0.75</v>
      </c>
      <c r="I409">
        <v>0.9</v>
      </c>
      <c r="J409" t="s">
        <v>1736</v>
      </c>
    </row>
    <row r="410" spans="1:10" x14ac:dyDescent="0.2">
      <c r="A410" t="s">
        <v>422</v>
      </c>
      <c r="B410" t="s">
        <v>1725</v>
      </c>
      <c r="C410" t="s">
        <v>1734</v>
      </c>
      <c r="E410" t="s">
        <v>1606</v>
      </c>
      <c r="F410" t="s">
        <v>1627</v>
      </c>
      <c r="G410">
        <v>0.5</v>
      </c>
      <c r="H410">
        <v>0.75</v>
      </c>
      <c r="I410">
        <v>1.25</v>
      </c>
      <c r="J410" t="s">
        <v>1735</v>
      </c>
    </row>
    <row r="411" spans="1:10" x14ac:dyDescent="0.2">
      <c r="A411" t="s">
        <v>423</v>
      </c>
      <c r="B411" t="s">
        <v>1725</v>
      </c>
      <c r="C411" t="s">
        <v>1734</v>
      </c>
      <c r="E411" t="s">
        <v>1607</v>
      </c>
      <c r="F411" t="s">
        <v>1626</v>
      </c>
      <c r="G411">
        <v>0.66999999999999993</v>
      </c>
      <c r="H411">
        <v>1</v>
      </c>
      <c r="I411">
        <v>1</v>
      </c>
      <c r="J411" t="s">
        <v>1735</v>
      </c>
    </row>
    <row r="412" spans="1:10" x14ac:dyDescent="0.2">
      <c r="A412" t="s">
        <v>424</v>
      </c>
      <c r="B412" t="s">
        <v>1725</v>
      </c>
      <c r="C412" t="s">
        <v>1734</v>
      </c>
      <c r="E412" t="s">
        <v>1607</v>
      </c>
      <c r="F412" t="s">
        <v>1626</v>
      </c>
      <c r="G412">
        <v>0.5</v>
      </c>
      <c r="H412">
        <v>0.75</v>
      </c>
      <c r="I412">
        <v>0.9</v>
      </c>
      <c r="J412" t="s">
        <v>1736</v>
      </c>
    </row>
    <row r="413" spans="1:10" x14ac:dyDescent="0.2">
      <c r="A413" t="s">
        <v>425</v>
      </c>
      <c r="B413" t="s">
        <v>1725</v>
      </c>
      <c r="C413" t="s">
        <v>1734</v>
      </c>
      <c r="E413" t="s">
        <v>1615</v>
      </c>
      <c r="F413" t="s">
        <v>1627</v>
      </c>
      <c r="G413">
        <v>3</v>
      </c>
      <c r="H413">
        <v>4.5</v>
      </c>
      <c r="I413">
        <v>7.5</v>
      </c>
      <c r="J413" t="s">
        <v>1735</v>
      </c>
    </row>
    <row r="414" spans="1:10" x14ac:dyDescent="0.2">
      <c r="A414" t="s">
        <v>426</v>
      </c>
      <c r="B414" t="s">
        <v>1725</v>
      </c>
      <c r="C414" t="s">
        <v>1734</v>
      </c>
      <c r="E414" t="s">
        <v>1602</v>
      </c>
      <c r="F414" t="s">
        <v>1626</v>
      </c>
      <c r="G414">
        <v>50</v>
      </c>
      <c r="H414">
        <v>75</v>
      </c>
      <c r="I414">
        <v>100</v>
      </c>
      <c r="J414" t="s">
        <v>1738</v>
      </c>
    </row>
    <row r="415" spans="1:10" x14ac:dyDescent="0.2">
      <c r="A415" t="s">
        <v>427</v>
      </c>
      <c r="B415" t="s">
        <v>1725</v>
      </c>
      <c r="C415" t="s">
        <v>1734</v>
      </c>
      <c r="E415" t="s">
        <v>1607</v>
      </c>
      <c r="F415" t="s">
        <v>1626</v>
      </c>
      <c r="G415">
        <v>0.66999999999999993</v>
      </c>
      <c r="H415">
        <v>1</v>
      </c>
      <c r="I415">
        <v>1</v>
      </c>
      <c r="J415" t="s">
        <v>1735</v>
      </c>
    </row>
    <row r="416" spans="1:10" x14ac:dyDescent="0.2">
      <c r="A416" t="s">
        <v>428</v>
      </c>
      <c r="B416" t="s">
        <v>1725</v>
      </c>
      <c r="C416" t="s">
        <v>1734</v>
      </c>
      <c r="E416" t="s">
        <v>1607</v>
      </c>
      <c r="F416" t="s">
        <v>1626</v>
      </c>
      <c r="G416">
        <v>0.64500000000000002</v>
      </c>
      <c r="H416">
        <v>0.96750000000000003</v>
      </c>
      <c r="I416">
        <v>1</v>
      </c>
      <c r="J416" t="s">
        <v>1735</v>
      </c>
    </row>
    <row r="417" spans="1:10" x14ac:dyDescent="0.2">
      <c r="A417" t="s">
        <v>429</v>
      </c>
      <c r="B417" t="s">
        <v>1725</v>
      </c>
      <c r="C417" t="s">
        <v>1734</v>
      </c>
      <c r="E417" t="s">
        <v>1602</v>
      </c>
      <c r="F417" t="s">
        <v>1627</v>
      </c>
      <c r="G417">
        <v>15.5</v>
      </c>
      <c r="H417">
        <v>23.25</v>
      </c>
      <c r="I417">
        <v>38.75</v>
      </c>
      <c r="J417" t="s">
        <v>1735</v>
      </c>
    </row>
    <row r="418" spans="1:10" x14ac:dyDescent="0.2">
      <c r="A418" t="s">
        <v>430</v>
      </c>
      <c r="B418" t="s">
        <v>1725</v>
      </c>
      <c r="C418" t="s">
        <v>1734</v>
      </c>
      <c r="E418" t="s">
        <v>1608</v>
      </c>
      <c r="F418" t="s">
        <v>1626</v>
      </c>
      <c r="G418">
        <v>1.5</v>
      </c>
      <c r="H418">
        <v>2.25</v>
      </c>
      <c r="I418">
        <v>3.75</v>
      </c>
      <c r="J418" t="s">
        <v>1735</v>
      </c>
    </row>
    <row r="419" spans="1:10" x14ac:dyDescent="0.2">
      <c r="A419" t="s">
        <v>431</v>
      </c>
      <c r="B419" t="s">
        <v>1725</v>
      </c>
      <c r="C419" t="s">
        <v>1734</v>
      </c>
      <c r="E419" t="s">
        <v>1606</v>
      </c>
      <c r="F419" t="s">
        <v>1627</v>
      </c>
      <c r="G419">
        <v>0.5</v>
      </c>
      <c r="H419">
        <v>0.75</v>
      </c>
      <c r="I419">
        <v>1.25</v>
      </c>
      <c r="J419" t="s">
        <v>1735</v>
      </c>
    </row>
    <row r="420" spans="1:10" x14ac:dyDescent="0.2">
      <c r="A420" t="s">
        <v>432</v>
      </c>
      <c r="B420" t="s">
        <v>1725</v>
      </c>
      <c r="C420" t="s">
        <v>1734</v>
      </c>
      <c r="E420" t="s">
        <v>1607</v>
      </c>
      <c r="F420" t="s">
        <v>1626</v>
      </c>
      <c r="G420">
        <v>0.66999999999999993</v>
      </c>
      <c r="H420">
        <v>1</v>
      </c>
      <c r="I420">
        <v>1</v>
      </c>
      <c r="J420" t="s">
        <v>1735</v>
      </c>
    </row>
    <row r="421" spans="1:10" x14ac:dyDescent="0.2">
      <c r="A421" t="s">
        <v>433</v>
      </c>
      <c r="B421" t="s">
        <v>1725</v>
      </c>
      <c r="C421" t="s">
        <v>1734</v>
      </c>
      <c r="E421" t="s">
        <v>1607</v>
      </c>
      <c r="F421" t="s">
        <v>1626</v>
      </c>
      <c r="G421">
        <v>0.5</v>
      </c>
      <c r="H421">
        <v>0.75</v>
      </c>
      <c r="I421">
        <v>0.9</v>
      </c>
      <c r="J421" t="s">
        <v>1736</v>
      </c>
    </row>
    <row r="422" spans="1:10" x14ac:dyDescent="0.2">
      <c r="A422" t="s">
        <v>434</v>
      </c>
      <c r="B422" t="s">
        <v>1726</v>
      </c>
      <c r="C422" t="s">
        <v>1734</v>
      </c>
      <c r="E422" t="s">
        <v>1602</v>
      </c>
      <c r="F422" t="s">
        <v>1626</v>
      </c>
      <c r="G422">
        <v>59.5</v>
      </c>
      <c r="H422">
        <v>89.25</v>
      </c>
      <c r="I422">
        <v>100</v>
      </c>
      <c r="J422" t="s">
        <v>1735</v>
      </c>
    </row>
    <row r="423" spans="1:10" x14ac:dyDescent="0.2">
      <c r="A423" t="s">
        <v>435</v>
      </c>
      <c r="B423" t="s">
        <v>1726</v>
      </c>
      <c r="C423" t="s">
        <v>1734</v>
      </c>
      <c r="E423" t="s">
        <v>1604</v>
      </c>
      <c r="F423" t="s">
        <v>1626</v>
      </c>
      <c r="G423">
        <v>82</v>
      </c>
      <c r="H423">
        <v>100</v>
      </c>
      <c r="I423">
        <v>100</v>
      </c>
      <c r="J423" t="s">
        <v>1735</v>
      </c>
    </row>
    <row r="424" spans="1:10" x14ac:dyDescent="0.2">
      <c r="A424" t="s">
        <v>436</v>
      </c>
      <c r="B424" t="s">
        <v>1726</v>
      </c>
      <c r="C424" t="s">
        <v>1734</v>
      </c>
      <c r="E424" t="s">
        <v>1605</v>
      </c>
      <c r="F424" t="s">
        <v>1626</v>
      </c>
      <c r="G424">
        <v>49.5</v>
      </c>
      <c r="H424">
        <v>74.25</v>
      </c>
      <c r="I424">
        <v>100</v>
      </c>
      <c r="J424" t="s">
        <v>1735</v>
      </c>
    </row>
    <row r="425" spans="1:10" x14ac:dyDescent="0.2">
      <c r="A425" t="s">
        <v>437</v>
      </c>
      <c r="B425" t="s">
        <v>1725</v>
      </c>
      <c r="C425" t="s">
        <v>1734</v>
      </c>
      <c r="E425" t="s">
        <v>1606</v>
      </c>
      <c r="F425" t="s">
        <v>1627</v>
      </c>
      <c r="G425">
        <v>0.5</v>
      </c>
      <c r="H425">
        <v>0.75</v>
      </c>
      <c r="I425">
        <v>1.25</v>
      </c>
      <c r="J425" t="s">
        <v>1735</v>
      </c>
    </row>
    <row r="426" spans="1:10" x14ac:dyDescent="0.2">
      <c r="A426" t="s">
        <v>438</v>
      </c>
      <c r="B426" t="s">
        <v>1725</v>
      </c>
      <c r="C426" t="s">
        <v>1734</v>
      </c>
      <c r="E426" t="s">
        <v>1607</v>
      </c>
      <c r="F426" t="s">
        <v>1626</v>
      </c>
      <c r="G426">
        <v>0.66999999999999993</v>
      </c>
      <c r="H426">
        <v>1</v>
      </c>
      <c r="I426">
        <v>1</v>
      </c>
      <c r="J426" t="s">
        <v>1735</v>
      </c>
    </row>
    <row r="427" spans="1:10" x14ac:dyDescent="0.2">
      <c r="A427" t="s">
        <v>439</v>
      </c>
      <c r="B427" t="s">
        <v>1725</v>
      </c>
      <c r="C427" t="s">
        <v>1734</v>
      </c>
      <c r="E427" t="s">
        <v>1607</v>
      </c>
      <c r="F427" t="s">
        <v>1626</v>
      </c>
      <c r="G427">
        <v>0.5</v>
      </c>
      <c r="H427">
        <v>0.75</v>
      </c>
      <c r="I427">
        <v>0.9</v>
      </c>
      <c r="J427" t="s">
        <v>1736</v>
      </c>
    </row>
    <row r="428" spans="1:10" x14ac:dyDescent="0.2">
      <c r="A428" t="s">
        <v>440</v>
      </c>
      <c r="B428" t="s">
        <v>1725</v>
      </c>
      <c r="C428" t="s">
        <v>1734</v>
      </c>
      <c r="E428" t="s">
        <v>1607</v>
      </c>
      <c r="F428" t="s">
        <v>1626</v>
      </c>
      <c r="G428">
        <v>0.64500000000000002</v>
      </c>
      <c r="H428">
        <v>0.96750000000000003</v>
      </c>
      <c r="I428">
        <v>1</v>
      </c>
      <c r="J428" t="s">
        <v>1735</v>
      </c>
    </row>
    <row r="429" spans="1:10" x14ac:dyDescent="0.2">
      <c r="A429" t="s">
        <v>441</v>
      </c>
      <c r="B429" t="s">
        <v>1725</v>
      </c>
      <c r="C429" t="s">
        <v>1734</v>
      </c>
      <c r="E429" t="s">
        <v>1602</v>
      </c>
      <c r="F429" t="s">
        <v>1627</v>
      </c>
      <c r="G429">
        <v>15.5</v>
      </c>
      <c r="H429">
        <v>23.25</v>
      </c>
      <c r="I429">
        <v>38.75</v>
      </c>
      <c r="J429" t="s">
        <v>1735</v>
      </c>
    </row>
    <row r="430" spans="1:10" x14ac:dyDescent="0.2">
      <c r="A430" t="s">
        <v>442</v>
      </c>
      <c r="B430" t="s">
        <v>1725</v>
      </c>
      <c r="C430" t="s">
        <v>1734</v>
      </c>
      <c r="E430" t="s">
        <v>1608</v>
      </c>
      <c r="F430" t="s">
        <v>1626</v>
      </c>
      <c r="G430">
        <v>1.5</v>
      </c>
      <c r="H430">
        <v>2.25</v>
      </c>
      <c r="I430">
        <v>3.75</v>
      </c>
      <c r="J430" t="s">
        <v>1735</v>
      </c>
    </row>
    <row r="431" spans="1:10" x14ac:dyDescent="0.2">
      <c r="A431" t="s">
        <v>443</v>
      </c>
      <c r="B431" t="s">
        <v>1732</v>
      </c>
      <c r="C431" t="s">
        <v>1734</v>
      </c>
      <c r="E431" t="s">
        <v>1620</v>
      </c>
      <c r="F431" t="s">
        <v>1627</v>
      </c>
      <c r="G431">
        <v>175.5</v>
      </c>
      <c r="H431">
        <v>263.25</v>
      </c>
      <c r="I431">
        <v>438.75</v>
      </c>
      <c r="J431" t="s">
        <v>1735</v>
      </c>
    </row>
    <row r="432" spans="1:10" x14ac:dyDescent="0.2">
      <c r="A432" t="s">
        <v>444</v>
      </c>
      <c r="B432" t="s">
        <v>1732</v>
      </c>
      <c r="C432" t="s">
        <v>1734</v>
      </c>
      <c r="E432" t="s">
        <v>1621</v>
      </c>
      <c r="F432" t="s">
        <v>1626</v>
      </c>
      <c r="G432">
        <v>50</v>
      </c>
      <c r="H432">
        <v>75</v>
      </c>
      <c r="I432">
        <v>100</v>
      </c>
      <c r="J432" t="s">
        <v>1738</v>
      </c>
    </row>
    <row r="433" spans="1:10" x14ac:dyDescent="0.2">
      <c r="A433" t="s">
        <v>445</v>
      </c>
      <c r="B433" t="s">
        <v>1732</v>
      </c>
      <c r="C433" t="s">
        <v>1734</v>
      </c>
      <c r="E433" t="s">
        <v>1621</v>
      </c>
      <c r="F433" t="s">
        <v>1626</v>
      </c>
      <c r="G433">
        <v>50</v>
      </c>
      <c r="H433">
        <v>75</v>
      </c>
      <c r="I433">
        <v>100</v>
      </c>
      <c r="J433" t="s">
        <v>1738</v>
      </c>
    </row>
    <row r="434" spans="1:10" x14ac:dyDescent="0.2">
      <c r="A434" t="s">
        <v>446</v>
      </c>
      <c r="B434" t="s">
        <v>1725</v>
      </c>
      <c r="C434" t="s">
        <v>1734</v>
      </c>
      <c r="E434" t="s">
        <v>1607</v>
      </c>
      <c r="F434" t="s">
        <v>1626</v>
      </c>
      <c r="G434">
        <v>0.64500000000000002</v>
      </c>
      <c r="H434">
        <v>0.96750000000000003</v>
      </c>
      <c r="I434">
        <v>1</v>
      </c>
      <c r="J434" t="s">
        <v>1735</v>
      </c>
    </row>
    <row r="435" spans="1:10" x14ac:dyDescent="0.2">
      <c r="A435" t="s">
        <v>447</v>
      </c>
      <c r="B435" t="s">
        <v>1725</v>
      </c>
      <c r="C435" t="s">
        <v>1734</v>
      </c>
      <c r="E435" t="s">
        <v>1602</v>
      </c>
      <c r="F435" t="s">
        <v>1627</v>
      </c>
      <c r="G435">
        <v>15.5</v>
      </c>
      <c r="H435">
        <v>23.25</v>
      </c>
      <c r="I435">
        <v>38.75</v>
      </c>
      <c r="J435" t="s">
        <v>1735</v>
      </c>
    </row>
    <row r="436" spans="1:10" x14ac:dyDescent="0.2">
      <c r="A436" t="s">
        <v>448</v>
      </c>
      <c r="B436" t="s">
        <v>1725</v>
      </c>
      <c r="C436" t="s">
        <v>1734</v>
      </c>
      <c r="E436" t="s">
        <v>1608</v>
      </c>
      <c r="F436" t="s">
        <v>1626</v>
      </c>
      <c r="G436">
        <v>1.5</v>
      </c>
      <c r="H436">
        <v>2.25</v>
      </c>
      <c r="I436">
        <v>3.75</v>
      </c>
      <c r="J436" t="s">
        <v>1735</v>
      </c>
    </row>
    <row r="437" spans="1:10" x14ac:dyDescent="0.2">
      <c r="A437" t="s">
        <v>449</v>
      </c>
      <c r="B437" t="s">
        <v>1726</v>
      </c>
      <c r="C437" t="s">
        <v>1734</v>
      </c>
      <c r="E437" t="s">
        <v>1602</v>
      </c>
      <c r="F437" t="s">
        <v>1626</v>
      </c>
      <c r="G437">
        <v>59.5</v>
      </c>
      <c r="H437">
        <v>89.25</v>
      </c>
      <c r="I437">
        <v>100</v>
      </c>
      <c r="J437" t="s">
        <v>1735</v>
      </c>
    </row>
    <row r="438" spans="1:10" x14ac:dyDescent="0.2">
      <c r="A438" t="s">
        <v>450</v>
      </c>
      <c r="B438" t="s">
        <v>1726</v>
      </c>
      <c r="C438" t="s">
        <v>1734</v>
      </c>
      <c r="E438" t="s">
        <v>1604</v>
      </c>
      <c r="F438" t="s">
        <v>1626</v>
      </c>
      <c r="G438">
        <v>82</v>
      </c>
      <c r="H438">
        <v>100</v>
      </c>
      <c r="I438">
        <v>100</v>
      </c>
      <c r="J438" t="s">
        <v>1735</v>
      </c>
    </row>
    <row r="439" spans="1:10" x14ac:dyDescent="0.2">
      <c r="A439" t="s">
        <v>451</v>
      </c>
      <c r="B439" t="s">
        <v>1726</v>
      </c>
      <c r="C439" t="s">
        <v>1734</v>
      </c>
      <c r="E439" t="s">
        <v>1605</v>
      </c>
      <c r="F439" t="s">
        <v>1626</v>
      </c>
      <c r="G439">
        <v>49.5</v>
      </c>
      <c r="H439">
        <v>74.25</v>
      </c>
      <c r="I439">
        <v>100</v>
      </c>
      <c r="J439" t="s">
        <v>1735</v>
      </c>
    </row>
    <row r="440" spans="1:10" x14ac:dyDescent="0.2">
      <c r="A440" t="s">
        <v>452</v>
      </c>
      <c r="B440" t="s">
        <v>1725</v>
      </c>
      <c r="C440" t="s">
        <v>1734</v>
      </c>
      <c r="E440" t="s">
        <v>1606</v>
      </c>
      <c r="F440" t="s">
        <v>1627</v>
      </c>
      <c r="G440">
        <v>0.5</v>
      </c>
      <c r="H440">
        <v>0.75</v>
      </c>
      <c r="I440">
        <v>1.25</v>
      </c>
      <c r="J440" t="s">
        <v>1735</v>
      </c>
    </row>
    <row r="441" spans="1:10" x14ac:dyDescent="0.2">
      <c r="A441" t="s">
        <v>453</v>
      </c>
      <c r="B441" t="s">
        <v>1725</v>
      </c>
      <c r="C441" t="s">
        <v>1734</v>
      </c>
      <c r="E441" t="s">
        <v>1607</v>
      </c>
      <c r="F441" t="s">
        <v>1626</v>
      </c>
      <c r="G441">
        <v>0.66999999999999993</v>
      </c>
      <c r="H441">
        <v>1</v>
      </c>
      <c r="I441">
        <v>1</v>
      </c>
      <c r="J441" t="s">
        <v>1735</v>
      </c>
    </row>
    <row r="442" spans="1:10" x14ac:dyDescent="0.2">
      <c r="A442" t="s">
        <v>454</v>
      </c>
      <c r="B442" t="s">
        <v>1725</v>
      </c>
      <c r="C442" t="s">
        <v>1734</v>
      </c>
      <c r="E442" t="s">
        <v>1607</v>
      </c>
      <c r="F442" t="s">
        <v>1626</v>
      </c>
      <c r="G442">
        <v>0.5</v>
      </c>
      <c r="H442">
        <v>0.75</v>
      </c>
      <c r="I442">
        <v>0.9</v>
      </c>
      <c r="J442" t="s">
        <v>1736</v>
      </c>
    </row>
    <row r="443" spans="1:10" x14ac:dyDescent="0.2">
      <c r="A443" t="s">
        <v>455</v>
      </c>
      <c r="B443" t="s">
        <v>1725</v>
      </c>
      <c r="C443" t="s">
        <v>1734</v>
      </c>
      <c r="E443" t="s">
        <v>1607</v>
      </c>
      <c r="F443" t="s">
        <v>1626</v>
      </c>
      <c r="G443">
        <v>0.64500000000000002</v>
      </c>
      <c r="H443">
        <v>0.96750000000000003</v>
      </c>
      <c r="I443">
        <v>1</v>
      </c>
      <c r="J443" t="s">
        <v>1735</v>
      </c>
    </row>
    <row r="444" spans="1:10" x14ac:dyDescent="0.2">
      <c r="A444" t="s">
        <v>456</v>
      </c>
      <c r="B444" t="s">
        <v>1725</v>
      </c>
      <c r="C444" t="s">
        <v>1734</v>
      </c>
      <c r="E444" t="s">
        <v>1602</v>
      </c>
      <c r="F444" t="s">
        <v>1627</v>
      </c>
      <c r="G444">
        <v>15.5</v>
      </c>
      <c r="H444">
        <v>23.25</v>
      </c>
      <c r="I444">
        <v>38.75</v>
      </c>
      <c r="J444" t="s">
        <v>1735</v>
      </c>
    </row>
    <row r="445" spans="1:10" x14ac:dyDescent="0.2">
      <c r="A445" t="s">
        <v>457</v>
      </c>
      <c r="B445" t="s">
        <v>1725</v>
      </c>
      <c r="C445" t="s">
        <v>1734</v>
      </c>
      <c r="E445" t="s">
        <v>1608</v>
      </c>
      <c r="F445" t="s">
        <v>1626</v>
      </c>
      <c r="G445">
        <v>1.5</v>
      </c>
      <c r="H445">
        <v>2.25</v>
      </c>
      <c r="I445">
        <v>3.75</v>
      </c>
      <c r="J445" t="s">
        <v>1735</v>
      </c>
    </row>
    <row r="446" spans="1:10" x14ac:dyDescent="0.2">
      <c r="A446" t="s">
        <v>458</v>
      </c>
      <c r="B446" t="s">
        <v>1725</v>
      </c>
      <c r="C446" t="s">
        <v>1734</v>
      </c>
      <c r="E446" t="s">
        <v>1606</v>
      </c>
      <c r="F446" t="s">
        <v>1627</v>
      </c>
      <c r="G446">
        <v>0.5</v>
      </c>
      <c r="H446">
        <v>0.75</v>
      </c>
      <c r="I446">
        <v>1.25</v>
      </c>
      <c r="J446" t="s">
        <v>1735</v>
      </c>
    </row>
    <row r="447" spans="1:10" x14ac:dyDescent="0.2">
      <c r="A447" t="s">
        <v>459</v>
      </c>
      <c r="B447" t="s">
        <v>1725</v>
      </c>
      <c r="C447" t="s">
        <v>1734</v>
      </c>
      <c r="E447" t="s">
        <v>1607</v>
      </c>
      <c r="F447" t="s">
        <v>1626</v>
      </c>
      <c r="G447">
        <v>0.66999999999999993</v>
      </c>
      <c r="H447">
        <v>1</v>
      </c>
      <c r="I447">
        <v>1</v>
      </c>
      <c r="J447" t="s">
        <v>1735</v>
      </c>
    </row>
    <row r="448" spans="1:10" x14ac:dyDescent="0.2">
      <c r="A448" t="s">
        <v>460</v>
      </c>
      <c r="B448" t="s">
        <v>1725</v>
      </c>
      <c r="C448" t="s">
        <v>1734</v>
      </c>
      <c r="E448" t="s">
        <v>1607</v>
      </c>
      <c r="F448" t="s">
        <v>1626</v>
      </c>
      <c r="G448">
        <v>0.5</v>
      </c>
      <c r="H448">
        <v>0.75</v>
      </c>
      <c r="I448">
        <v>0.9</v>
      </c>
      <c r="J448" t="s">
        <v>1736</v>
      </c>
    </row>
    <row r="449" spans="1:10" x14ac:dyDescent="0.2">
      <c r="A449" t="s">
        <v>461</v>
      </c>
      <c r="B449" t="s">
        <v>1725</v>
      </c>
      <c r="C449" t="s">
        <v>1734</v>
      </c>
      <c r="E449" t="s">
        <v>1602</v>
      </c>
      <c r="F449" t="s">
        <v>1626</v>
      </c>
      <c r="G449">
        <v>59.5</v>
      </c>
      <c r="H449">
        <v>89.25</v>
      </c>
      <c r="I449">
        <v>100</v>
      </c>
      <c r="J449" t="s">
        <v>1735</v>
      </c>
    </row>
    <row r="450" spans="1:10" x14ac:dyDescent="0.2">
      <c r="A450" t="s">
        <v>462</v>
      </c>
      <c r="B450" t="s">
        <v>1725</v>
      </c>
      <c r="C450" t="s">
        <v>1734</v>
      </c>
      <c r="E450" t="s">
        <v>1604</v>
      </c>
      <c r="F450" t="s">
        <v>1626</v>
      </c>
      <c r="G450">
        <v>82</v>
      </c>
      <c r="H450">
        <v>100</v>
      </c>
      <c r="I450">
        <v>100</v>
      </c>
      <c r="J450" t="s">
        <v>1735</v>
      </c>
    </row>
    <row r="451" spans="1:10" x14ac:dyDescent="0.2">
      <c r="A451" t="s">
        <v>463</v>
      </c>
      <c r="B451" t="s">
        <v>1725</v>
      </c>
      <c r="C451" t="s">
        <v>1734</v>
      </c>
      <c r="E451" t="s">
        <v>1605</v>
      </c>
      <c r="F451" t="s">
        <v>1626</v>
      </c>
      <c r="G451">
        <v>49.5</v>
      </c>
      <c r="H451">
        <v>74.25</v>
      </c>
      <c r="I451">
        <v>100</v>
      </c>
      <c r="J451" t="s">
        <v>1735</v>
      </c>
    </row>
    <row r="452" spans="1:10" x14ac:dyDescent="0.2">
      <c r="A452" t="s">
        <v>464</v>
      </c>
      <c r="B452" t="s">
        <v>1726</v>
      </c>
      <c r="C452" t="s">
        <v>1734</v>
      </c>
      <c r="E452" t="s">
        <v>1602</v>
      </c>
      <c r="F452" t="s">
        <v>1626</v>
      </c>
      <c r="G452">
        <v>50</v>
      </c>
      <c r="H452">
        <v>75</v>
      </c>
      <c r="I452">
        <v>100</v>
      </c>
      <c r="J452" t="s">
        <v>1738</v>
      </c>
    </row>
    <row r="453" spans="1:10" x14ac:dyDescent="0.2">
      <c r="A453" t="s">
        <v>465</v>
      </c>
      <c r="B453" t="s">
        <v>1726</v>
      </c>
      <c r="C453" t="s">
        <v>1734</v>
      </c>
      <c r="E453" t="s">
        <v>1618</v>
      </c>
      <c r="F453" t="s">
        <v>1627</v>
      </c>
      <c r="G453">
        <v>1</v>
      </c>
      <c r="H453">
        <v>1.5</v>
      </c>
      <c r="I453">
        <v>2.5</v>
      </c>
      <c r="J453" t="s">
        <v>1737</v>
      </c>
    </row>
    <row r="454" spans="1:10" x14ac:dyDescent="0.2">
      <c r="A454" t="s">
        <v>466</v>
      </c>
      <c r="B454" t="s">
        <v>1726</v>
      </c>
      <c r="C454" t="s">
        <v>1734</v>
      </c>
      <c r="E454" t="s">
        <v>1619</v>
      </c>
      <c r="F454" t="s">
        <v>1627</v>
      </c>
      <c r="G454">
        <v>1.5049999999999999</v>
      </c>
      <c r="H454">
        <v>2.2574999999999998</v>
      </c>
      <c r="I454">
        <v>3.7625000000000002</v>
      </c>
      <c r="J454" t="s">
        <v>1735</v>
      </c>
    </row>
    <row r="455" spans="1:10" x14ac:dyDescent="0.2">
      <c r="A455" t="s">
        <v>467</v>
      </c>
      <c r="B455" t="s">
        <v>1730</v>
      </c>
      <c r="C455" t="s">
        <v>1734</v>
      </c>
      <c r="E455" t="s">
        <v>1611</v>
      </c>
      <c r="F455" t="s">
        <v>1627</v>
      </c>
      <c r="G455">
        <v>1</v>
      </c>
      <c r="H455">
        <v>1.5</v>
      </c>
      <c r="I455">
        <v>2.5</v>
      </c>
      <c r="J455" t="s">
        <v>1737</v>
      </c>
    </row>
    <row r="456" spans="1:10" x14ac:dyDescent="0.2">
      <c r="A456" t="s">
        <v>468</v>
      </c>
      <c r="B456" t="s">
        <v>1730</v>
      </c>
      <c r="C456" t="s">
        <v>1734</v>
      </c>
      <c r="E456" t="s">
        <v>1612</v>
      </c>
      <c r="F456" t="s">
        <v>1626</v>
      </c>
      <c r="G456">
        <v>4.95</v>
      </c>
      <c r="H456">
        <v>1</v>
      </c>
      <c r="I456">
        <v>1</v>
      </c>
      <c r="J456" t="s">
        <v>1735</v>
      </c>
    </row>
    <row r="457" spans="1:10" x14ac:dyDescent="0.2">
      <c r="A457" t="s">
        <v>469</v>
      </c>
      <c r="B457" t="s">
        <v>1730</v>
      </c>
      <c r="C457" t="s">
        <v>1734</v>
      </c>
      <c r="E457" t="s">
        <v>1602</v>
      </c>
      <c r="F457" t="s">
        <v>1626</v>
      </c>
      <c r="G457">
        <v>39.5</v>
      </c>
      <c r="H457">
        <v>59.25</v>
      </c>
      <c r="I457">
        <v>98.75</v>
      </c>
      <c r="J457" t="s">
        <v>1735</v>
      </c>
    </row>
    <row r="458" spans="1:10" x14ac:dyDescent="0.2">
      <c r="A458" t="s">
        <v>470</v>
      </c>
      <c r="B458" t="s">
        <v>1726</v>
      </c>
      <c r="C458" t="s">
        <v>1734</v>
      </c>
      <c r="E458" t="s">
        <v>1620</v>
      </c>
      <c r="F458" t="s">
        <v>1627</v>
      </c>
      <c r="G458">
        <v>175.5</v>
      </c>
      <c r="H458">
        <v>263.25</v>
      </c>
      <c r="I458">
        <v>438.75</v>
      </c>
      <c r="J458" t="s">
        <v>1735</v>
      </c>
    </row>
    <row r="459" spans="1:10" x14ac:dyDescent="0.2">
      <c r="A459" t="s">
        <v>471</v>
      </c>
      <c r="B459" t="s">
        <v>1726</v>
      </c>
      <c r="C459" t="s">
        <v>1734</v>
      </c>
      <c r="E459" t="s">
        <v>1621</v>
      </c>
      <c r="F459" t="s">
        <v>1626</v>
      </c>
      <c r="G459">
        <v>50</v>
      </c>
      <c r="H459">
        <v>75</v>
      </c>
      <c r="I459">
        <v>100</v>
      </c>
      <c r="J459" t="s">
        <v>1738</v>
      </c>
    </row>
    <row r="460" spans="1:10" x14ac:dyDescent="0.2">
      <c r="A460" t="s">
        <v>472</v>
      </c>
      <c r="B460" t="s">
        <v>1726</v>
      </c>
      <c r="C460" t="s">
        <v>1734</v>
      </c>
      <c r="E460" t="s">
        <v>1621</v>
      </c>
      <c r="F460" t="s">
        <v>1626</v>
      </c>
      <c r="G460">
        <v>50</v>
      </c>
      <c r="H460">
        <v>75</v>
      </c>
      <c r="I460">
        <v>100</v>
      </c>
      <c r="J460" t="s">
        <v>1738</v>
      </c>
    </row>
    <row r="461" spans="1:10" x14ac:dyDescent="0.2">
      <c r="A461" t="s">
        <v>473</v>
      </c>
      <c r="B461" t="s">
        <v>1725</v>
      </c>
      <c r="C461" t="s">
        <v>1734</v>
      </c>
      <c r="E461" t="s">
        <v>1607</v>
      </c>
      <c r="F461" t="s">
        <v>1626</v>
      </c>
      <c r="G461">
        <v>0.64500000000000002</v>
      </c>
      <c r="H461">
        <v>0.96750000000000003</v>
      </c>
      <c r="I461">
        <v>1</v>
      </c>
      <c r="J461" t="s">
        <v>1735</v>
      </c>
    </row>
    <row r="462" spans="1:10" x14ac:dyDescent="0.2">
      <c r="A462" t="s">
        <v>474</v>
      </c>
      <c r="B462" t="s">
        <v>1725</v>
      </c>
      <c r="C462" t="s">
        <v>1734</v>
      </c>
      <c r="E462" t="s">
        <v>1602</v>
      </c>
      <c r="F462" t="s">
        <v>1627</v>
      </c>
      <c r="G462">
        <v>15.5</v>
      </c>
      <c r="H462">
        <v>23.25</v>
      </c>
      <c r="I462">
        <v>38.75</v>
      </c>
      <c r="J462" t="s">
        <v>1735</v>
      </c>
    </row>
    <row r="463" spans="1:10" x14ac:dyDescent="0.2">
      <c r="A463" t="s">
        <v>475</v>
      </c>
      <c r="B463" t="s">
        <v>1725</v>
      </c>
      <c r="C463" t="s">
        <v>1734</v>
      </c>
      <c r="E463" t="s">
        <v>1608</v>
      </c>
      <c r="F463" t="s">
        <v>1626</v>
      </c>
      <c r="G463">
        <v>1.5</v>
      </c>
      <c r="H463">
        <v>2.25</v>
      </c>
      <c r="I463">
        <v>3.75</v>
      </c>
      <c r="J463" t="s">
        <v>1735</v>
      </c>
    </row>
    <row r="464" spans="1:10" x14ac:dyDescent="0.2">
      <c r="A464" t="s">
        <v>476</v>
      </c>
      <c r="B464" t="s">
        <v>1725</v>
      </c>
      <c r="C464" t="s">
        <v>1734</v>
      </c>
      <c r="E464" t="s">
        <v>1607</v>
      </c>
      <c r="F464" t="s">
        <v>1626</v>
      </c>
      <c r="G464">
        <v>0.64500000000000002</v>
      </c>
      <c r="H464">
        <v>0.96750000000000003</v>
      </c>
      <c r="I464">
        <v>1</v>
      </c>
      <c r="J464" t="s">
        <v>1735</v>
      </c>
    </row>
    <row r="465" spans="1:10" x14ac:dyDescent="0.2">
      <c r="A465" t="s">
        <v>477</v>
      </c>
      <c r="B465" t="s">
        <v>1725</v>
      </c>
      <c r="C465" t="s">
        <v>1734</v>
      </c>
      <c r="E465" t="s">
        <v>1602</v>
      </c>
      <c r="F465" t="s">
        <v>1627</v>
      </c>
      <c r="G465">
        <v>15.5</v>
      </c>
      <c r="H465">
        <v>23.25</v>
      </c>
      <c r="I465">
        <v>38.75</v>
      </c>
      <c r="J465" t="s">
        <v>1735</v>
      </c>
    </row>
    <row r="466" spans="1:10" x14ac:dyDescent="0.2">
      <c r="A466" t="s">
        <v>478</v>
      </c>
      <c r="B466" t="s">
        <v>1725</v>
      </c>
      <c r="C466" t="s">
        <v>1734</v>
      </c>
      <c r="E466" t="s">
        <v>1608</v>
      </c>
      <c r="F466" t="s">
        <v>1626</v>
      </c>
      <c r="G466">
        <v>1.5</v>
      </c>
      <c r="H466">
        <v>2.25</v>
      </c>
      <c r="I466">
        <v>3.75</v>
      </c>
      <c r="J466" t="s">
        <v>1735</v>
      </c>
    </row>
    <row r="467" spans="1:10" x14ac:dyDescent="0.2">
      <c r="A467" t="s">
        <v>479</v>
      </c>
      <c r="B467" t="s">
        <v>1725</v>
      </c>
      <c r="C467" t="s">
        <v>1734</v>
      </c>
      <c r="E467" t="s">
        <v>1606</v>
      </c>
      <c r="F467" t="s">
        <v>1627</v>
      </c>
      <c r="G467">
        <v>0.5</v>
      </c>
      <c r="H467">
        <v>0.75</v>
      </c>
      <c r="I467">
        <v>1.25</v>
      </c>
      <c r="J467" t="s">
        <v>1735</v>
      </c>
    </row>
    <row r="468" spans="1:10" x14ac:dyDescent="0.2">
      <c r="A468" t="s">
        <v>480</v>
      </c>
      <c r="B468" t="s">
        <v>1725</v>
      </c>
      <c r="C468" t="s">
        <v>1734</v>
      </c>
      <c r="E468" t="s">
        <v>1607</v>
      </c>
      <c r="F468" t="s">
        <v>1626</v>
      </c>
      <c r="G468">
        <v>0.66999999999999993</v>
      </c>
      <c r="H468">
        <v>1</v>
      </c>
      <c r="I468">
        <v>1</v>
      </c>
      <c r="J468" t="s">
        <v>1735</v>
      </c>
    </row>
    <row r="469" spans="1:10" x14ac:dyDescent="0.2">
      <c r="A469" t="s">
        <v>481</v>
      </c>
      <c r="B469" t="s">
        <v>1725</v>
      </c>
      <c r="C469" t="s">
        <v>1734</v>
      </c>
      <c r="E469" t="s">
        <v>1607</v>
      </c>
      <c r="F469" t="s">
        <v>1626</v>
      </c>
      <c r="G469">
        <v>0.5</v>
      </c>
      <c r="H469">
        <v>0.75</v>
      </c>
      <c r="I469">
        <v>0.9</v>
      </c>
      <c r="J469" t="s">
        <v>1736</v>
      </c>
    </row>
    <row r="470" spans="1:10" x14ac:dyDescent="0.2">
      <c r="A470" t="s">
        <v>482</v>
      </c>
      <c r="B470" t="s">
        <v>1725</v>
      </c>
      <c r="C470" t="s">
        <v>1734</v>
      </c>
      <c r="E470" t="s">
        <v>1607</v>
      </c>
      <c r="F470" t="s">
        <v>1626</v>
      </c>
      <c r="G470">
        <v>0.64500000000000002</v>
      </c>
      <c r="H470">
        <v>0.96750000000000003</v>
      </c>
      <c r="I470">
        <v>1</v>
      </c>
      <c r="J470" t="s">
        <v>1735</v>
      </c>
    </row>
    <row r="471" spans="1:10" x14ac:dyDescent="0.2">
      <c r="A471" t="s">
        <v>483</v>
      </c>
      <c r="B471" t="s">
        <v>1725</v>
      </c>
      <c r="C471" t="s">
        <v>1734</v>
      </c>
      <c r="E471" t="s">
        <v>1602</v>
      </c>
      <c r="F471" t="s">
        <v>1627</v>
      </c>
      <c r="G471">
        <v>15.5</v>
      </c>
      <c r="H471">
        <v>23.25</v>
      </c>
      <c r="I471">
        <v>38.75</v>
      </c>
      <c r="J471" t="s">
        <v>1735</v>
      </c>
    </row>
    <row r="472" spans="1:10" x14ac:dyDescent="0.2">
      <c r="A472" t="s">
        <v>484</v>
      </c>
      <c r="B472" t="s">
        <v>1725</v>
      </c>
      <c r="C472" t="s">
        <v>1734</v>
      </c>
      <c r="E472" t="s">
        <v>1608</v>
      </c>
      <c r="F472" t="s">
        <v>1626</v>
      </c>
      <c r="G472">
        <v>1.5</v>
      </c>
      <c r="H472">
        <v>2.25</v>
      </c>
      <c r="I472">
        <v>3.75</v>
      </c>
      <c r="J472" t="s">
        <v>1735</v>
      </c>
    </row>
    <row r="473" spans="1:10" x14ac:dyDescent="0.2">
      <c r="A473" t="s">
        <v>485</v>
      </c>
      <c r="B473" t="s">
        <v>1725</v>
      </c>
      <c r="C473" t="s">
        <v>1734</v>
      </c>
      <c r="E473" t="s">
        <v>1606</v>
      </c>
      <c r="F473" t="s">
        <v>1627</v>
      </c>
      <c r="G473">
        <v>0.5</v>
      </c>
      <c r="H473">
        <v>0.75</v>
      </c>
      <c r="I473">
        <v>1.25</v>
      </c>
      <c r="J473" t="s">
        <v>1735</v>
      </c>
    </row>
    <row r="474" spans="1:10" x14ac:dyDescent="0.2">
      <c r="A474" t="s">
        <v>486</v>
      </c>
      <c r="B474" t="s">
        <v>1725</v>
      </c>
      <c r="C474" t="s">
        <v>1734</v>
      </c>
      <c r="E474" t="s">
        <v>1607</v>
      </c>
      <c r="F474" t="s">
        <v>1626</v>
      </c>
      <c r="G474">
        <v>0.66999999999999993</v>
      </c>
      <c r="H474">
        <v>1</v>
      </c>
      <c r="I474">
        <v>1</v>
      </c>
      <c r="J474" t="s">
        <v>1735</v>
      </c>
    </row>
    <row r="475" spans="1:10" x14ac:dyDescent="0.2">
      <c r="A475" t="s">
        <v>487</v>
      </c>
      <c r="B475" t="s">
        <v>1725</v>
      </c>
      <c r="C475" t="s">
        <v>1734</v>
      </c>
      <c r="E475" t="s">
        <v>1607</v>
      </c>
      <c r="F475" t="s">
        <v>1626</v>
      </c>
      <c r="G475">
        <v>0.5</v>
      </c>
      <c r="H475">
        <v>0.75</v>
      </c>
      <c r="I475">
        <v>0.9</v>
      </c>
      <c r="J475" t="s">
        <v>1736</v>
      </c>
    </row>
    <row r="476" spans="1:10" x14ac:dyDescent="0.2">
      <c r="A476" t="s">
        <v>488</v>
      </c>
      <c r="B476" t="s">
        <v>1726</v>
      </c>
      <c r="C476" t="s">
        <v>1734</v>
      </c>
      <c r="E476" t="s">
        <v>1602</v>
      </c>
      <c r="F476" t="s">
        <v>1626</v>
      </c>
      <c r="G476">
        <v>59.5</v>
      </c>
      <c r="H476">
        <v>89.25</v>
      </c>
      <c r="I476">
        <v>100</v>
      </c>
      <c r="J476" t="s">
        <v>1735</v>
      </c>
    </row>
    <row r="477" spans="1:10" x14ac:dyDescent="0.2">
      <c r="A477" t="s">
        <v>489</v>
      </c>
      <c r="B477" t="s">
        <v>1726</v>
      </c>
      <c r="C477" t="s">
        <v>1734</v>
      </c>
      <c r="E477" t="s">
        <v>1604</v>
      </c>
      <c r="F477" t="s">
        <v>1626</v>
      </c>
      <c r="G477">
        <v>82</v>
      </c>
      <c r="H477">
        <v>100</v>
      </c>
      <c r="I477">
        <v>100</v>
      </c>
      <c r="J477" t="s">
        <v>1735</v>
      </c>
    </row>
    <row r="478" spans="1:10" x14ac:dyDescent="0.2">
      <c r="A478" t="s">
        <v>490</v>
      </c>
      <c r="B478" t="s">
        <v>1726</v>
      </c>
      <c r="C478" t="s">
        <v>1734</v>
      </c>
      <c r="E478" t="s">
        <v>1605</v>
      </c>
      <c r="F478" t="s">
        <v>1626</v>
      </c>
      <c r="G478">
        <v>49.5</v>
      </c>
      <c r="H478">
        <v>74.25</v>
      </c>
      <c r="I478">
        <v>100</v>
      </c>
      <c r="J478" t="s">
        <v>1735</v>
      </c>
    </row>
    <row r="479" spans="1:10" x14ac:dyDescent="0.2">
      <c r="A479" t="s">
        <v>491</v>
      </c>
      <c r="B479" t="s">
        <v>1732</v>
      </c>
      <c r="C479" t="s">
        <v>1734</v>
      </c>
      <c r="E479" t="s">
        <v>1607</v>
      </c>
      <c r="F479" t="s">
        <v>1626</v>
      </c>
      <c r="G479">
        <v>0.64500000000000002</v>
      </c>
      <c r="H479">
        <v>0.96750000000000003</v>
      </c>
      <c r="I479">
        <v>1</v>
      </c>
      <c r="J479" t="s">
        <v>1735</v>
      </c>
    </row>
    <row r="480" spans="1:10" x14ac:dyDescent="0.2">
      <c r="A480" t="s">
        <v>492</v>
      </c>
      <c r="B480" t="s">
        <v>1732</v>
      </c>
      <c r="C480" t="s">
        <v>1734</v>
      </c>
      <c r="E480" t="s">
        <v>1602</v>
      </c>
      <c r="F480" t="s">
        <v>1627</v>
      </c>
      <c r="G480">
        <v>15.5</v>
      </c>
      <c r="H480">
        <v>23.25</v>
      </c>
      <c r="I480">
        <v>38.75</v>
      </c>
      <c r="J480" t="s">
        <v>1735</v>
      </c>
    </row>
    <row r="481" spans="1:10" x14ac:dyDescent="0.2">
      <c r="A481" t="s">
        <v>493</v>
      </c>
      <c r="B481" t="s">
        <v>1732</v>
      </c>
      <c r="C481" t="s">
        <v>1734</v>
      </c>
      <c r="E481" t="s">
        <v>1608</v>
      </c>
      <c r="F481" t="s">
        <v>1626</v>
      </c>
      <c r="G481">
        <v>1.5</v>
      </c>
      <c r="H481">
        <v>2.25</v>
      </c>
      <c r="I481">
        <v>3.75</v>
      </c>
      <c r="J481" t="s">
        <v>1735</v>
      </c>
    </row>
    <row r="482" spans="1:10" x14ac:dyDescent="0.2">
      <c r="A482" t="s">
        <v>494</v>
      </c>
      <c r="B482" t="s">
        <v>1732</v>
      </c>
      <c r="C482" t="s">
        <v>1734</v>
      </c>
      <c r="E482" t="s">
        <v>1607</v>
      </c>
      <c r="F482" t="s">
        <v>1626</v>
      </c>
      <c r="G482">
        <v>0.64500000000000002</v>
      </c>
      <c r="H482">
        <v>0.96750000000000003</v>
      </c>
      <c r="I482">
        <v>1</v>
      </c>
      <c r="J482" t="s">
        <v>1735</v>
      </c>
    </row>
    <row r="483" spans="1:10" x14ac:dyDescent="0.2">
      <c r="A483" t="s">
        <v>495</v>
      </c>
      <c r="B483" t="s">
        <v>1732</v>
      </c>
      <c r="C483" t="s">
        <v>1734</v>
      </c>
      <c r="E483" t="s">
        <v>1602</v>
      </c>
      <c r="F483" t="s">
        <v>1627</v>
      </c>
      <c r="G483">
        <v>15.5</v>
      </c>
      <c r="H483">
        <v>23.25</v>
      </c>
      <c r="I483">
        <v>38.75</v>
      </c>
      <c r="J483" t="s">
        <v>1735</v>
      </c>
    </row>
    <row r="484" spans="1:10" x14ac:dyDescent="0.2">
      <c r="A484" t="s">
        <v>496</v>
      </c>
      <c r="B484" t="s">
        <v>1732</v>
      </c>
      <c r="C484" t="s">
        <v>1734</v>
      </c>
      <c r="E484" t="s">
        <v>1608</v>
      </c>
      <c r="F484" t="s">
        <v>1626</v>
      </c>
      <c r="G484">
        <v>1.5</v>
      </c>
      <c r="H484">
        <v>2.25</v>
      </c>
      <c r="I484">
        <v>3.75</v>
      </c>
      <c r="J484" t="s">
        <v>1735</v>
      </c>
    </row>
    <row r="485" spans="1:10" x14ac:dyDescent="0.2">
      <c r="A485" t="s">
        <v>497</v>
      </c>
      <c r="B485" t="s">
        <v>1732</v>
      </c>
      <c r="C485" t="s">
        <v>1734</v>
      </c>
      <c r="E485" t="s">
        <v>1606</v>
      </c>
      <c r="F485" t="s">
        <v>1627</v>
      </c>
      <c r="G485">
        <v>0.5</v>
      </c>
      <c r="H485">
        <v>0.75</v>
      </c>
      <c r="I485">
        <v>1.25</v>
      </c>
      <c r="J485" t="s">
        <v>1735</v>
      </c>
    </row>
    <row r="486" spans="1:10" x14ac:dyDescent="0.2">
      <c r="A486" t="s">
        <v>498</v>
      </c>
      <c r="B486" t="s">
        <v>1732</v>
      </c>
      <c r="C486" t="s">
        <v>1734</v>
      </c>
      <c r="E486" t="s">
        <v>1607</v>
      </c>
      <c r="F486" t="s">
        <v>1626</v>
      </c>
      <c r="G486">
        <v>0.66999999999999993</v>
      </c>
      <c r="H486">
        <v>1</v>
      </c>
      <c r="I486">
        <v>1</v>
      </c>
      <c r="J486" t="s">
        <v>1735</v>
      </c>
    </row>
    <row r="487" spans="1:10" x14ac:dyDescent="0.2">
      <c r="A487" t="s">
        <v>499</v>
      </c>
      <c r="B487" t="s">
        <v>1732</v>
      </c>
      <c r="C487" t="s">
        <v>1734</v>
      </c>
      <c r="E487" t="s">
        <v>1607</v>
      </c>
      <c r="F487" t="s">
        <v>1626</v>
      </c>
      <c r="G487">
        <v>0.5</v>
      </c>
      <c r="H487">
        <v>0.75</v>
      </c>
      <c r="I487">
        <v>0.9</v>
      </c>
      <c r="J487" t="s">
        <v>1736</v>
      </c>
    </row>
    <row r="488" spans="1:10" x14ac:dyDescent="0.2">
      <c r="A488" t="s">
        <v>500</v>
      </c>
      <c r="B488" t="s">
        <v>1732</v>
      </c>
      <c r="C488" t="s">
        <v>1734</v>
      </c>
      <c r="E488" t="s">
        <v>1607</v>
      </c>
      <c r="F488" t="s">
        <v>1626</v>
      </c>
      <c r="G488">
        <v>0.64500000000000002</v>
      </c>
      <c r="H488">
        <v>0.96750000000000003</v>
      </c>
      <c r="I488">
        <v>1</v>
      </c>
      <c r="J488" t="s">
        <v>1735</v>
      </c>
    </row>
    <row r="489" spans="1:10" x14ac:dyDescent="0.2">
      <c r="A489" t="s">
        <v>501</v>
      </c>
      <c r="B489" t="s">
        <v>1732</v>
      </c>
      <c r="C489" t="s">
        <v>1734</v>
      </c>
      <c r="E489" t="s">
        <v>1602</v>
      </c>
      <c r="F489" t="s">
        <v>1627</v>
      </c>
      <c r="G489">
        <v>15.5</v>
      </c>
      <c r="H489">
        <v>23.25</v>
      </c>
      <c r="I489">
        <v>38.75</v>
      </c>
      <c r="J489" t="s">
        <v>1735</v>
      </c>
    </row>
    <row r="490" spans="1:10" x14ac:dyDescent="0.2">
      <c r="A490" t="s">
        <v>502</v>
      </c>
      <c r="B490" t="s">
        <v>1732</v>
      </c>
      <c r="C490" t="s">
        <v>1734</v>
      </c>
      <c r="E490" t="s">
        <v>1608</v>
      </c>
      <c r="F490" t="s">
        <v>1626</v>
      </c>
      <c r="G490">
        <v>1.5</v>
      </c>
      <c r="H490">
        <v>2.25</v>
      </c>
      <c r="I490">
        <v>3.75</v>
      </c>
      <c r="J490" t="s">
        <v>1735</v>
      </c>
    </row>
    <row r="491" spans="1:10" x14ac:dyDescent="0.2">
      <c r="A491" t="s">
        <v>503</v>
      </c>
      <c r="B491" t="s">
        <v>1732</v>
      </c>
      <c r="C491" t="s">
        <v>1734</v>
      </c>
      <c r="E491" t="s">
        <v>1606</v>
      </c>
      <c r="F491" t="s">
        <v>1627</v>
      </c>
      <c r="G491">
        <v>0.5</v>
      </c>
      <c r="H491">
        <v>0.75</v>
      </c>
      <c r="I491">
        <v>1.25</v>
      </c>
      <c r="J491" t="s">
        <v>1735</v>
      </c>
    </row>
    <row r="492" spans="1:10" x14ac:dyDescent="0.2">
      <c r="A492" t="s">
        <v>504</v>
      </c>
      <c r="B492" t="s">
        <v>1732</v>
      </c>
      <c r="C492" t="s">
        <v>1734</v>
      </c>
      <c r="E492" t="s">
        <v>1607</v>
      </c>
      <c r="F492" t="s">
        <v>1626</v>
      </c>
      <c r="G492">
        <v>0.66999999999999993</v>
      </c>
      <c r="H492">
        <v>1</v>
      </c>
      <c r="I492">
        <v>1</v>
      </c>
      <c r="J492" t="s">
        <v>1735</v>
      </c>
    </row>
    <row r="493" spans="1:10" x14ac:dyDescent="0.2">
      <c r="A493" t="s">
        <v>505</v>
      </c>
      <c r="B493" t="s">
        <v>1732</v>
      </c>
      <c r="C493" t="s">
        <v>1734</v>
      </c>
      <c r="E493" t="s">
        <v>1607</v>
      </c>
      <c r="F493" t="s">
        <v>1626</v>
      </c>
      <c r="G493">
        <v>0.5</v>
      </c>
      <c r="H493">
        <v>0.75</v>
      </c>
      <c r="I493">
        <v>0.9</v>
      </c>
      <c r="J493" t="s">
        <v>1736</v>
      </c>
    </row>
    <row r="494" spans="1:10" x14ac:dyDescent="0.2">
      <c r="A494" t="s">
        <v>506</v>
      </c>
      <c r="B494" t="s">
        <v>1732</v>
      </c>
      <c r="C494" t="s">
        <v>1734</v>
      </c>
      <c r="E494" t="s">
        <v>1602</v>
      </c>
      <c r="F494" t="s">
        <v>1626</v>
      </c>
      <c r="G494">
        <v>59.5</v>
      </c>
      <c r="H494">
        <v>89.25</v>
      </c>
      <c r="I494">
        <v>100</v>
      </c>
      <c r="J494" t="s">
        <v>1735</v>
      </c>
    </row>
    <row r="495" spans="1:10" x14ac:dyDescent="0.2">
      <c r="A495" t="s">
        <v>507</v>
      </c>
      <c r="B495" t="s">
        <v>1732</v>
      </c>
      <c r="C495" t="s">
        <v>1734</v>
      </c>
      <c r="E495" t="s">
        <v>1604</v>
      </c>
      <c r="F495" t="s">
        <v>1626</v>
      </c>
      <c r="G495">
        <v>82</v>
      </c>
      <c r="H495">
        <v>100</v>
      </c>
      <c r="I495">
        <v>100</v>
      </c>
      <c r="J495" t="s">
        <v>1735</v>
      </c>
    </row>
    <row r="496" spans="1:10" x14ac:dyDescent="0.2">
      <c r="A496" t="s">
        <v>508</v>
      </c>
      <c r="B496" t="s">
        <v>1732</v>
      </c>
      <c r="C496" t="s">
        <v>1734</v>
      </c>
      <c r="E496" t="s">
        <v>1605</v>
      </c>
      <c r="F496" t="s">
        <v>1626</v>
      </c>
      <c r="G496">
        <v>49.5</v>
      </c>
      <c r="H496">
        <v>74.25</v>
      </c>
      <c r="I496">
        <v>100</v>
      </c>
      <c r="J496" t="s">
        <v>1735</v>
      </c>
    </row>
    <row r="497" spans="1:10" x14ac:dyDescent="0.2">
      <c r="A497" t="s">
        <v>509</v>
      </c>
      <c r="B497" t="s">
        <v>1725</v>
      </c>
      <c r="C497" t="s">
        <v>1734</v>
      </c>
      <c r="E497" t="s">
        <v>1607</v>
      </c>
      <c r="F497" t="s">
        <v>1626</v>
      </c>
      <c r="G497">
        <v>0.64500000000000002</v>
      </c>
      <c r="H497">
        <v>0.96750000000000003</v>
      </c>
      <c r="I497">
        <v>1</v>
      </c>
      <c r="J497" t="s">
        <v>1735</v>
      </c>
    </row>
    <row r="498" spans="1:10" x14ac:dyDescent="0.2">
      <c r="A498" t="s">
        <v>510</v>
      </c>
      <c r="B498" t="s">
        <v>1725</v>
      </c>
      <c r="C498" t="s">
        <v>1734</v>
      </c>
      <c r="E498" t="s">
        <v>1602</v>
      </c>
      <c r="F498" t="s">
        <v>1627</v>
      </c>
      <c r="G498">
        <v>15.5</v>
      </c>
      <c r="H498">
        <v>23.25</v>
      </c>
      <c r="I498">
        <v>38.75</v>
      </c>
      <c r="J498" t="s">
        <v>1735</v>
      </c>
    </row>
    <row r="499" spans="1:10" x14ac:dyDescent="0.2">
      <c r="A499" t="s">
        <v>511</v>
      </c>
      <c r="B499" t="s">
        <v>1725</v>
      </c>
      <c r="C499" t="s">
        <v>1734</v>
      </c>
      <c r="E499" t="s">
        <v>1608</v>
      </c>
      <c r="F499" t="s">
        <v>1626</v>
      </c>
      <c r="G499">
        <v>1.5</v>
      </c>
      <c r="H499">
        <v>2.25</v>
      </c>
      <c r="I499">
        <v>3.75</v>
      </c>
      <c r="J499" t="s">
        <v>1735</v>
      </c>
    </row>
    <row r="500" spans="1:10" x14ac:dyDescent="0.2">
      <c r="A500" t="s">
        <v>512</v>
      </c>
      <c r="B500" t="s">
        <v>1725</v>
      </c>
      <c r="C500" t="s">
        <v>1734</v>
      </c>
      <c r="E500" t="s">
        <v>1606</v>
      </c>
      <c r="F500" t="s">
        <v>1627</v>
      </c>
      <c r="G500">
        <v>0.5</v>
      </c>
      <c r="H500">
        <v>0.75</v>
      </c>
      <c r="I500">
        <v>1.25</v>
      </c>
      <c r="J500" t="s">
        <v>1735</v>
      </c>
    </row>
    <row r="501" spans="1:10" x14ac:dyDescent="0.2">
      <c r="A501" t="s">
        <v>513</v>
      </c>
      <c r="B501" t="s">
        <v>1725</v>
      </c>
      <c r="C501" t="s">
        <v>1734</v>
      </c>
      <c r="E501" t="s">
        <v>1607</v>
      </c>
      <c r="F501" t="s">
        <v>1626</v>
      </c>
      <c r="G501">
        <v>0.66999999999999993</v>
      </c>
      <c r="H501">
        <v>1</v>
      </c>
      <c r="I501">
        <v>1</v>
      </c>
      <c r="J501" t="s">
        <v>1735</v>
      </c>
    </row>
    <row r="502" spans="1:10" x14ac:dyDescent="0.2">
      <c r="A502" t="s">
        <v>514</v>
      </c>
      <c r="B502" t="s">
        <v>1725</v>
      </c>
      <c r="C502" t="s">
        <v>1734</v>
      </c>
      <c r="E502" t="s">
        <v>1607</v>
      </c>
      <c r="F502" t="s">
        <v>1626</v>
      </c>
      <c r="G502">
        <v>0.5</v>
      </c>
      <c r="H502">
        <v>0.75</v>
      </c>
      <c r="I502">
        <v>0.9</v>
      </c>
      <c r="J502" t="s">
        <v>1736</v>
      </c>
    </row>
    <row r="503" spans="1:10" x14ac:dyDescent="0.2">
      <c r="A503" t="s">
        <v>515</v>
      </c>
      <c r="B503" t="s">
        <v>1725</v>
      </c>
      <c r="C503" t="s">
        <v>1734</v>
      </c>
      <c r="E503" t="s">
        <v>1606</v>
      </c>
      <c r="F503" t="s">
        <v>1627</v>
      </c>
      <c r="G503">
        <v>0.5</v>
      </c>
      <c r="H503">
        <v>0.75</v>
      </c>
      <c r="I503">
        <v>1.25</v>
      </c>
      <c r="J503" t="s">
        <v>1735</v>
      </c>
    </row>
    <row r="504" spans="1:10" x14ac:dyDescent="0.2">
      <c r="A504" t="s">
        <v>516</v>
      </c>
      <c r="B504" t="s">
        <v>1725</v>
      </c>
      <c r="C504" t="s">
        <v>1734</v>
      </c>
      <c r="E504" t="s">
        <v>1607</v>
      </c>
      <c r="F504" t="s">
        <v>1626</v>
      </c>
      <c r="G504">
        <v>0.66999999999999993</v>
      </c>
      <c r="H504">
        <v>1</v>
      </c>
      <c r="I504">
        <v>1</v>
      </c>
      <c r="J504" t="s">
        <v>1735</v>
      </c>
    </row>
    <row r="505" spans="1:10" x14ac:dyDescent="0.2">
      <c r="A505" t="s">
        <v>517</v>
      </c>
      <c r="B505" t="s">
        <v>1725</v>
      </c>
      <c r="C505" t="s">
        <v>1734</v>
      </c>
      <c r="E505" t="s">
        <v>1607</v>
      </c>
      <c r="F505" t="s">
        <v>1626</v>
      </c>
      <c r="G505">
        <v>0.5</v>
      </c>
      <c r="H505">
        <v>0.75</v>
      </c>
      <c r="I505">
        <v>0.9</v>
      </c>
      <c r="J505" t="s">
        <v>1736</v>
      </c>
    </row>
    <row r="506" spans="1:10" x14ac:dyDescent="0.2">
      <c r="A506" t="s">
        <v>518</v>
      </c>
      <c r="B506" t="s">
        <v>1726</v>
      </c>
      <c r="C506" t="s">
        <v>1734</v>
      </c>
      <c r="E506" t="s">
        <v>1602</v>
      </c>
      <c r="F506" t="s">
        <v>1626</v>
      </c>
      <c r="G506">
        <v>59.5</v>
      </c>
      <c r="H506">
        <v>89.25</v>
      </c>
      <c r="I506">
        <v>100</v>
      </c>
      <c r="J506" t="s">
        <v>1735</v>
      </c>
    </row>
    <row r="507" spans="1:10" x14ac:dyDescent="0.2">
      <c r="A507" t="s">
        <v>519</v>
      </c>
      <c r="B507" t="s">
        <v>1726</v>
      </c>
      <c r="C507" t="s">
        <v>1734</v>
      </c>
      <c r="E507" t="s">
        <v>1604</v>
      </c>
      <c r="F507" t="s">
        <v>1626</v>
      </c>
      <c r="G507">
        <v>82</v>
      </c>
      <c r="H507">
        <v>100</v>
      </c>
      <c r="I507">
        <v>100</v>
      </c>
      <c r="J507" t="s">
        <v>1735</v>
      </c>
    </row>
    <row r="508" spans="1:10" x14ac:dyDescent="0.2">
      <c r="A508" t="s">
        <v>520</v>
      </c>
      <c r="B508" t="s">
        <v>1726</v>
      </c>
      <c r="C508" t="s">
        <v>1734</v>
      </c>
      <c r="E508" t="s">
        <v>1605</v>
      </c>
      <c r="F508" t="s">
        <v>1626</v>
      </c>
      <c r="G508">
        <v>49.5</v>
      </c>
      <c r="H508">
        <v>74.25</v>
      </c>
      <c r="I508">
        <v>100</v>
      </c>
      <c r="J508" t="s">
        <v>1735</v>
      </c>
    </row>
    <row r="509" spans="1:10" x14ac:dyDescent="0.2">
      <c r="A509" t="s">
        <v>521</v>
      </c>
      <c r="B509" t="s">
        <v>1725</v>
      </c>
      <c r="C509" t="s">
        <v>1734</v>
      </c>
      <c r="E509" t="s">
        <v>1606</v>
      </c>
      <c r="F509" t="s">
        <v>1627</v>
      </c>
      <c r="G509">
        <v>0.5</v>
      </c>
      <c r="H509">
        <v>0.75</v>
      </c>
      <c r="I509">
        <v>1.25</v>
      </c>
      <c r="J509" t="s">
        <v>1735</v>
      </c>
    </row>
    <row r="510" spans="1:10" x14ac:dyDescent="0.2">
      <c r="A510" t="s">
        <v>522</v>
      </c>
      <c r="B510" t="s">
        <v>1725</v>
      </c>
      <c r="C510" t="s">
        <v>1734</v>
      </c>
      <c r="E510" t="s">
        <v>1607</v>
      </c>
      <c r="F510" t="s">
        <v>1626</v>
      </c>
      <c r="G510">
        <v>0.66999999999999993</v>
      </c>
      <c r="H510">
        <v>1</v>
      </c>
      <c r="I510">
        <v>1</v>
      </c>
      <c r="J510" t="s">
        <v>1735</v>
      </c>
    </row>
    <row r="511" spans="1:10" x14ac:dyDescent="0.2">
      <c r="A511" t="s">
        <v>523</v>
      </c>
      <c r="B511" t="s">
        <v>1725</v>
      </c>
      <c r="C511" t="s">
        <v>1734</v>
      </c>
      <c r="E511" t="s">
        <v>1607</v>
      </c>
      <c r="F511" t="s">
        <v>1626</v>
      </c>
      <c r="G511">
        <v>0.5</v>
      </c>
      <c r="H511">
        <v>0.75</v>
      </c>
      <c r="I511">
        <v>0.9</v>
      </c>
      <c r="J511" t="s">
        <v>1736</v>
      </c>
    </row>
    <row r="512" spans="1:10" x14ac:dyDescent="0.2">
      <c r="A512" t="s">
        <v>524</v>
      </c>
      <c r="B512" t="s">
        <v>1732</v>
      </c>
      <c r="C512" t="s">
        <v>1734</v>
      </c>
      <c r="E512" t="s">
        <v>1607</v>
      </c>
      <c r="F512" t="s">
        <v>1626</v>
      </c>
      <c r="G512">
        <v>0.64500000000000002</v>
      </c>
      <c r="H512">
        <v>0.96750000000000003</v>
      </c>
      <c r="I512">
        <v>1</v>
      </c>
      <c r="J512" t="s">
        <v>1735</v>
      </c>
    </row>
    <row r="513" spans="1:10" x14ac:dyDescent="0.2">
      <c r="A513" t="s">
        <v>525</v>
      </c>
      <c r="B513" t="s">
        <v>1732</v>
      </c>
      <c r="C513" t="s">
        <v>1734</v>
      </c>
      <c r="E513" t="s">
        <v>1602</v>
      </c>
      <c r="F513" t="s">
        <v>1627</v>
      </c>
      <c r="G513">
        <v>15.5</v>
      </c>
      <c r="H513">
        <v>23.25</v>
      </c>
      <c r="I513">
        <v>38.75</v>
      </c>
      <c r="J513" t="s">
        <v>1735</v>
      </c>
    </row>
    <row r="514" spans="1:10" x14ac:dyDescent="0.2">
      <c r="A514" t="s">
        <v>526</v>
      </c>
      <c r="B514" t="s">
        <v>1732</v>
      </c>
      <c r="C514" t="s">
        <v>1734</v>
      </c>
      <c r="E514" t="s">
        <v>1608</v>
      </c>
      <c r="F514" t="s">
        <v>1626</v>
      </c>
      <c r="G514">
        <v>1.5</v>
      </c>
      <c r="H514">
        <v>2.25</v>
      </c>
      <c r="I514">
        <v>3.75</v>
      </c>
      <c r="J514" t="s">
        <v>1735</v>
      </c>
    </row>
    <row r="515" spans="1:10" x14ac:dyDescent="0.2">
      <c r="A515" t="s">
        <v>527</v>
      </c>
      <c r="B515" t="s">
        <v>1732</v>
      </c>
      <c r="C515" t="s">
        <v>1734</v>
      </c>
      <c r="E515" t="s">
        <v>1607</v>
      </c>
      <c r="F515" t="s">
        <v>1626</v>
      </c>
      <c r="G515">
        <v>0.64500000000000002</v>
      </c>
      <c r="H515">
        <v>0.96750000000000003</v>
      </c>
      <c r="I515">
        <v>1</v>
      </c>
      <c r="J515" t="s">
        <v>1735</v>
      </c>
    </row>
    <row r="516" spans="1:10" x14ac:dyDescent="0.2">
      <c r="A516" t="s">
        <v>528</v>
      </c>
      <c r="B516" t="s">
        <v>1732</v>
      </c>
      <c r="C516" t="s">
        <v>1734</v>
      </c>
      <c r="E516" t="s">
        <v>1602</v>
      </c>
      <c r="F516" t="s">
        <v>1627</v>
      </c>
      <c r="G516">
        <v>15.5</v>
      </c>
      <c r="H516">
        <v>23.25</v>
      </c>
      <c r="I516">
        <v>38.75</v>
      </c>
      <c r="J516" t="s">
        <v>1735</v>
      </c>
    </row>
    <row r="517" spans="1:10" x14ac:dyDescent="0.2">
      <c r="A517" t="s">
        <v>529</v>
      </c>
      <c r="B517" t="s">
        <v>1732</v>
      </c>
      <c r="C517" t="s">
        <v>1734</v>
      </c>
      <c r="E517" t="s">
        <v>1608</v>
      </c>
      <c r="F517" t="s">
        <v>1626</v>
      </c>
      <c r="G517">
        <v>1.5</v>
      </c>
      <c r="H517">
        <v>2.25</v>
      </c>
      <c r="I517">
        <v>3.75</v>
      </c>
      <c r="J517" t="s">
        <v>1735</v>
      </c>
    </row>
    <row r="518" spans="1:10" x14ac:dyDescent="0.2">
      <c r="A518" t="s">
        <v>530</v>
      </c>
      <c r="B518" t="s">
        <v>1732</v>
      </c>
      <c r="C518" t="s">
        <v>1734</v>
      </c>
      <c r="E518" t="s">
        <v>1607</v>
      </c>
      <c r="F518" t="s">
        <v>1626</v>
      </c>
      <c r="G518">
        <v>0.64500000000000002</v>
      </c>
      <c r="H518">
        <v>0.96750000000000003</v>
      </c>
      <c r="I518">
        <v>1</v>
      </c>
      <c r="J518" t="s">
        <v>1735</v>
      </c>
    </row>
    <row r="519" spans="1:10" x14ac:dyDescent="0.2">
      <c r="A519" t="s">
        <v>531</v>
      </c>
      <c r="B519" t="s">
        <v>1732</v>
      </c>
      <c r="C519" t="s">
        <v>1734</v>
      </c>
      <c r="E519" t="s">
        <v>1602</v>
      </c>
      <c r="F519" t="s">
        <v>1627</v>
      </c>
      <c r="G519">
        <v>15.5</v>
      </c>
      <c r="H519">
        <v>23.25</v>
      </c>
      <c r="I519">
        <v>38.75</v>
      </c>
      <c r="J519" t="s">
        <v>1735</v>
      </c>
    </row>
    <row r="520" spans="1:10" x14ac:dyDescent="0.2">
      <c r="A520" t="s">
        <v>532</v>
      </c>
      <c r="B520" t="s">
        <v>1732</v>
      </c>
      <c r="C520" t="s">
        <v>1734</v>
      </c>
      <c r="E520" t="s">
        <v>1608</v>
      </c>
      <c r="F520" t="s">
        <v>1626</v>
      </c>
      <c r="G520">
        <v>1.5</v>
      </c>
      <c r="H520">
        <v>2.25</v>
      </c>
      <c r="I520">
        <v>3.75</v>
      </c>
      <c r="J520" t="s">
        <v>1735</v>
      </c>
    </row>
    <row r="521" spans="1:10" x14ac:dyDescent="0.2">
      <c r="A521" t="s">
        <v>533</v>
      </c>
      <c r="B521" t="s">
        <v>1732</v>
      </c>
      <c r="C521" t="s">
        <v>1734</v>
      </c>
      <c r="E521" t="s">
        <v>1606</v>
      </c>
      <c r="F521" t="s">
        <v>1627</v>
      </c>
      <c r="G521">
        <v>0.5</v>
      </c>
      <c r="H521">
        <v>0.75</v>
      </c>
      <c r="I521">
        <v>1.25</v>
      </c>
      <c r="J521" t="s">
        <v>1735</v>
      </c>
    </row>
    <row r="522" spans="1:10" x14ac:dyDescent="0.2">
      <c r="A522" t="s">
        <v>534</v>
      </c>
      <c r="B522" t="s">
        <v>1732</v>
      </c>
      <c r="C522" t="s">
        <v>1734</v>
      </c>
      <c r="E522" t="s">
        <v>1607</v>
      </c>
      <c r="F522" t="s">
        <v>1626</v>
      </c>
      <c r="G522">
        <v>0.66999999999999993</v>
      </c>
      <c r="H522">
        <v>1</v>
      </c>
      <c r="I522">
        <v>1</v>
      </c>
      <c r="J522" t="s">
        <v>1735</v>
      </c>
    </row>
    <row r="523" spans="1:10" x14ac:dyDescent="0.2">
      <c r="A523" t="s">
        <v>535</v>
      </c>
      <c r="B523" t="s">
        <v>1732</v>
      </c>
      <c r="C523" t="s">
        <v>1734</v>
      </c>
      <c r="E523" t="s">
        <v>1607</v>
      </c>
      <c r="F523" t="s">
        <v>1626</v>
      </c>
      <c r="G523">
        <v>0.5</v>
      </c>
      <c r="H523">
        <v>0.75</v>
      </c>
      <c r="I523">
        <v>0.9</v>
      </c>
      <c r="J523" t="s">
        <v>1736</v>
      </c>
    </row>
    <row r="524" spans="1:10" x14ac:dyDescent="0.2">
      <c r="A524" t="s">
        <v>536</v>
      </c>
      <c r="B524" t="s">
        <v>1725</v>
      </c>
      <c r="C524" t="s">
        <v>1734</v>
      </c>
      <c r="E524" t="s">
        <v>1607</v>
      </c>
      <c r="F524" t="s">
        <v>1626</v>
      </c>
      <c r="G524">
        <v>0.64500000000000002</v>
      </c>
      <c r="H524">
        <v>0.96750000000000003</v>
      </c>
      <c r="I524">
        <v>1</v>
      </c>
      <c r="J524" t="s">
        <v>1735</v>
      </c>
    </row>
    <row r="525" spans="1:10" x14ac:dyDescent="0.2">
      <c r="A525" t="s">
        <v>537</v>
      </c>
      <c r="B525" t="s">
        <v>1725</v>
      </c>
      <c r="C525" t="s">
        <v>1734</v>
      </c>
      <c r="E525" t="s">
        <v>1602</v>
      </c>
      <c r="F525" t="s">
        <v>1627</v>
      </c>
      <c r="G525">
        <v>15.5</v>
      </c>
      <c r="H525">
        <v>23.25</v>
      </c>
      <c r="I525">
        <v>38.75</v>
      </c>
      <c r="J525" t="s">
        <v>1735</v>
      </c>
    </row>
    <row r="526" spans="1:10" x14ac:dyDescent="0.2">
      <c r="A526" t="s">
        <v>538</v>
      </c>
      <c r="B526" t="s">
        <v>1725</v>
      </c>
      <c r="C526" t="s">
        <v>1734</v>
      </c>
      <c r="E526" t="s">
        <v>1608</v>
      </c>
      <c r="F526" t="s">
        <v>1626</v>
      </c>
      <c r="G526">
        <v>1.5</v>
      </c>
      <c r="H526">
        <v>2.25</v>
      </c>
      <c r="I526">
        <v>3.75</v>
      </c>
      <c r="J526" t="s">
        <v>1735</v>
      </c>
    </row>
    <row r="527" spans="1:10" x14ac:dyDescent="0.2">
      <c r="A527" t="s">
        <v>539</v>
      </c>
      <c r="B527" t="s">
        <v>1732</v>
      </c>
      <c r="C527" t="s">
        <v>1734</v>
      </c>
      <c r="E527" t="s">
        <v>1606</v>
      </c>
      <c r="F527" t="s">
        <v>1627</v>
      </c>
      <c r="G527">
        <v>0.5</v>
      </c>
      <c r="H527">
        <v>0.75</v>
      </c>
      <c r="I527">
        <v>1.25</v>
      </c>
      <c r="J527" t="s">
        <v>1735</v>
      </c>
    </row>
    <row r="528" spans="1:10" x14ac:dyDescent="0.2">
      <c r="A528" t="s">
        <v>540</v>
      </c>
      <c r="B528" t="s">
        <v>1732</v>
      </c>
      <c r="C528" t="s">
        <v>1734</v>
      </c>
      <c r="E528" t="s">
        <v>1607</v>
      </c>
      <c r="F528" t="s">
        <v>1626</v>
      </c>
      <c r="G528">
        <v>0.66999999999999993</v>
      </c>
      <c r="H528">
        <v>1</v>
      </c>
      <c r="I528">
        <v>1</v>
      </c>
      <c r="J528" t="s">
        <v>1735</v>
      </c>
    </row>
    <row r="529" spans="1:10" x14ac:dyDescent="0.2">
      <c r="A529" t="s">
        <v>541</v>
      </c>
      <c r="B529" t="s">
        <v>1732</v>
      </c>
      <c r="C529" t="s">
        <v>1734</v>
      </c>
      <c r="E529" t="s">
        <v>1607</v>
      </c>
      <c r="F529" t="s">
        <v>1626</v>
      </c>
      <c r="G529">
        <v>0.5</v>
      </c>
      <c r="H529">
        <v>0.75</v>
      </c>
      <c r="I529">
        <v>0.9</v>
      </c>
      <c r="J529" t="s">
        <v>1736</v>
      </c>
    </row>
    <row r="530" spans="1:10" x14ac:dyDescent="0.2">
      <c r="A530" t="s">
        <v>542</v>
      </c>
      <c r="B530" t="s">
        <v>1732</v>
      </c>
      <c r="C530" t="s">
        <v>1734</v>
      </c>
      <c r="E530" t="s">
        <v>1602</v>
      </c>
      <c r="F530" t="s">
        <v>1626</v>
      </c>
      <c r="G530">
        <v>59.5</v>
      </c>
      <c r="H530">
        <v>89.25</v>
      </c>
      <c r="I530">
        <v>100</v>
      </c>
      <c r="J530" t="s">
        <v>1735</v>
      </c>
    </row>
    <row r="531" spans="1:10" x14ac:dyDescent="0.2">
      <c r="A531" t="s">
        <v>543</v>
      </c>
      <c r="B531" t="s">
        <v>1732</v>
      </c>
      <c r="C531" t="s">
        <v>1734</v>
      </c>
      <c r="E531" t="s">
        <v>1604</v>
      </c>
      <c r="F531" t="s">
        <v>1626</v>
      </c>
      <c r="G531">
        <v>82</v>
      </c>
      <c r="H531">
        <v>100</v>
      </c>
      <c r="I531">
        <v>100</v>
      </c>
      <c r="J531" t="s">
        <v>1735</v>
      </c>
    </row>
    <row r="532" spans="1:10" x14ac:dyDescent="0.2">
      <c r="A532" t="s">
        <v>544</v>
      </c>
      <c r="B532" t="s">
        <v>1732</v>
      </c>
      <c r="C532" t="s">
        <v>1734</v>
      </c>
      <c r="E532" t="s">
        <v>1605</v>
      </c>
      <c r="F532" t="s">
        <v>1626</v>
      </c>
      <c r="G532">
        <v>49.5</v>
      </c>
      <c r="H532">
        <v>74.25</v>
      </c>
      <c r="I532">
        <v>100</v>
      </c>
      <c r="J532" t="s">
        <v>1735</v>
      </c>
    </row>
    <row r="533" spans="1:10" x14ac:dyDescent="0.2">
      <c r="A533" t="s">
        <v>545</v>
      </c>
      <c r="B533" t="s">
        <v>1725</v>
      </c>
      <c r="C533" t="s">
        <v>1734</v>
      </c>
      <c r="E533" t="s">
        <v>1606</v>
      </c>
      <c r="F533" t="s">
        <v>1627</v>
      </c>
      <c r="G533">
        <v>0.5</v>
      </c>
      <c r="H533">
        <v>0.75</v>
      </c>
      <c r="I533">
        <v>1.25</v>
      </c>
      <c r="J533" t="s">
        <v>1735</v>
      </c>
    </row>
    <row r="534" spans="1:10" x14ac:dyDescent="0.2">
      <c r="A534" t="s">
        <v>546</v>
      </c>
      <c r="B534" t="s">
        <v>1725</v>
      </c>
      <c r="C534" t="s">
        <v>1734</v>
      </c>
      <c r="E534" t="s">
        <v>1607</v>
      </c>
      <c r="F534" t="s">
        <v>1626</v>
      </c>
      <c r="G534">
        <v>0.66999999999999993</v>
      </c>
      <c r="H534">
        <v>1</v>
      </c>
      <c r="I534">
        <v>1</v>
      </c>
      <c r="J534" t="s">
        <v>1735</v>
      </c>
    </row>
    <row r="535" spans="1:10" x14ac:dyDescent="0.2">
      <c r="A535" t="s">
        <v>547</v>
      </c>
      <c r="B535" t="s">
        <v>1725</v>
      </c>
      <c r="C535" t="s">
        <v>1734</v>
      </c>
      <c r="E535" t="s">
        <v>1607</v>
      </c>
      <c r="F535" t="s">
        <v>1626</v>
      </c>
      <c r="G535">
        <v>0.5</v>
      </c>
      <c r="H535">
        <v>0.75</v>
      </c>
      <c r="I535">
        <v>0.9</v>
      </c>
      <c r="J535" t="s">
        <v>1736</v>
      </c>
    </row>
    <row r="536" spans="1:10" x14ac:dyDescent="0.2">
      <c r="A536" t="s">
        <v>548</v>
      </c>
      <c r="B536" t="s">
        <v>1725</v>
      </c>
      <c r="C536" t="s">
        <v>1734</v>
      </c>
      <c r="E536" t="s">
        <v>1622</v>
      </c>
      <c r="F536" t="s">
        <v>1626</v>
      </c>
      <c r="G536">
        <v>1.95</v>
      </c>
      <c r="H536">
        <v>2.9249999999999998</v>
      </c>
      <c r="I536">
        <v>4.875</v>
      </c>
      <c r="J536" t="s">
        <v>1735</v>
      </c>
    </row>
    <row r="537" spans="1:10" x14ac:dyDescent="0.2">
      <c r="A537" t="s">
        <v>549</v>
      </c>
      <c r="B537" t="s">
        <v>1725</v>
      </c>
      <c r="C537" t="s">
        <v>1734</v>
      </c>
      <c r="E537" t="s">
        <v>1602</v>
      </c>
      <c r="F537" t="s">
        <v>1626</v>
      </c>
      <c r="G537">
        <v>17</v>
      </c>
      <c r="H537">
        <v>25.5</v>
      </c>
      <c r="I537">
        <v>42.5</v>
      </c>
      <c r="J537" t="s">
        <v>1735</v>
      </c>
    </row>
    <row r="538" spans="1:10" x14ac:dyDescent="0.2">
      <c r="A538" t="s">
        <v>550</v>
      </c>
      <c r="B538" t="s">
        <v>1725</v>
      </c>
      <c r="C538" t="s">
        <v>1734</v>
      </c>
      <c r="E538" t="s">
        <v>1623</v>
      </c>
      <c r="F538" t="s">
        <v>1627</v>
      </c>
      <c r="G538">
        <v>1</v>
      </c>
      <c r="H538">
        <v>1.5</v>
      </c>
      <c r="I538">
        <v>2.5</v>
      </c>
      <c r="J538" t="s">
        <v>1737</v>
      </c>
    </row>
    <row r="539" spans="1:10" x14ac:dyDescent="0.2">
      <c r="A539" t="s">
        <v>551</v>
      </c>
      <c r="B539" t="s">
        <v>1725</v>
      </c>
      <c r="C539" t="s">
        <v>1734</v>
      </c>
      <c r="E539" t="s">
        <v>1615</v>
      </c>
      <c r="F539" t="s">
        <v>1627</v>
      </c>
      <c r="G539">
        <v>3</v>
      </c>
      <c r="H539">
        <v>4.5</v>
      </c>
      <c r="I539">
        <v>7.5</v>
      </c>
      <c r="J539" t="s">
        <v>1735</v>
      </c>
    </row>
    <row r="540" spans="1:10" x14ac:dyDescent="0.2">
      <c r="A540" t="s">
        <v>552</v>
      </c>
      <c r="B540" t="s">
        <v>1725</v>
      </c>
      <c r="C540" t="s">
        <v>1734</v>
      </c>
      <c r="E540" t="s">
        <v>1602</v>
      </c>
      <c r="F540" t="s">
        <v>1626</v>
      </c>
      <c r="G540">
        <v>50</v>
      </c>
      <c r="H540">
        <v>75</v>
      </c>
      <c r="I540">
        <v>100</v>
      </c>
      <c r="J540" t="s">
        <v>1738</v>
      </c>
    </row>
    <row r="541" spans="1:10" x14ac:dyDescent="0.2">
      <c r="A541" t="s">
        <v>553</v>
      </c>
      <c r="B541" t="s">
        <v>1725</v>
      </c>
      <c r="C541" t="s">
        <v>1734</v>
      </c>
      <c r="E541" t="s">
        <v>1607</v>
      </c>
      <c r="F541" t="s">
        <v>1626</v>
      </c>
      <c r="G541">
        <v>0.66999999999999993</v>
      </c>
      <c r="H541">
        <v>1</v>
      </c>
      <c r="I541">
        <v>1</v>
      </c>
      <c r="J541" t="s">
        <v>1735</v>
      </c>
    </row>
    <row r="542" spans="1:10" x14ac:dyDescent="0.2">
      <c r="A542" t="s">
        <v>554</v>
      </c>
      <c r="B542" t="s">
        <v>1726</v>
      </c>
      <c r="C542" t="s">
        <v>1734</v>
      </c>
      <c r="E542" t="s">
        <v>1602</v>
      </c>
      <c r="F542" t="s">
        <v>1626</v>
      </c>
      <c r="G542">
        <v>59.5</v>
      </c>
      <c r="H542">
        <v>89.25</v>
      </c>
      <c r="I542">
        <v>100</v>
      </c>
      <c r="J542" t="s">
        <v>1735</v>
      </c>
    </row>
    <row r="543" spans="1:10" x14ac:dyDescent="0.2">
      <c r="A543" t="s">
        <v>555</v>
      </c>
      <c r="B543" t="s">
        <v>1726</v>
      </c>
      <c r="C543" t="s">
        <v>1734</v>
      </c>
      <c r="E543" t="s">
        <v>1604</v>
      </c>
      <c r="F543" t="s">
        <v>1626</v>
      </c>
      <c r="G543">
        <v>82</v>
      </c>
      <c r="H543">
        <v>100</v>
      </c>
      <c r="I543">
        <v>100</v>
      </c>
      <c r="J543" t="s">
        <v>1735</v>
      </c>
    </row>
    <row r="544" spans="1:10" x14ac:dyDescent="0.2">
      <c r="A544" t="s">
        <v>556</v>
      </c>
      <c r="B544" t="s">
        <v>1726</v>
      </c>
      <c r="C544" t="s">
        <v>1734</v>
      </c>
      <c r="E544" t="s">
        <v>1605</v>
      </c>
      <c r="F544" t="s">
        <v>1626</v>
      </c>
      <c r="G544">
        <v>49.5</v>
      </c>
      <c r="H544">
        <v>74.25</v>
      </c>
      <c r="I544">
        <v>100</v>
      </c>
      <c r="J544" t="s">
        <v>1735</v>
      </c>
    </row>
    <row r="545" spans="1:10" x14ac:dyDescent="0.2">
      <c r="A545" t="s">
        <v>557</v>
      </c>
      <c r="B545" t="s">
        <v>1725</v>
      </c>
      <c r="C545" t="s">
        <v>1734</v>
      </c>
      <c r="E545" t="s">
        <v>1607</v>
      </c>
      <c r="F545" t="s">
        <v>1626</v>
      </c>
      <c r="G545">
        <v>0.64500000000000002</v>
      </c>
      <c r="H545">
        <v>0.96750000000000003</v>
      </c>
      <c r="I545">
        <v>1</v>
      </c>
      <c r="J545" t="s">
        <v>1735</v>
      </c>
    </row>
    <row r="546" spans="1:10" x14ac:dyDescent="0.2">
      <c r="A546" t="s">
        <v>558</v>
      </c>
      <c r="B546" t="s">
        <v>1725</v>
      </c>
      <c r="C546" t="s">
        <v>1734</v>
      </c>
      <c r="E546" t="s">
        <v>1602</v>
      </c>
      <c r="F546" t="s">
        <v>1627</v>
      </c>
      <c r="G546">
        <v>15.5</v>
      </c>
      <c r="H546">
        <v>23.25</v>
      </c>
      <c r="I546">
        <v>38.75</v>
      </c>
      <c r="J546" t="s">
        <v>1735</v>
      </c>
    </row>
    <row r="547" spans="1:10" x14ac:dyDescent="0.2">
      <c r="A547" t="s">
        <v>559</v>
      </c>
      <c r="B547" t="s">
        <v>1725</v>
      </c>
      <c r="C547" t="s">
        <v>1734</v>
      </c>
      <c r="E547" t="s">
        <v>1608</v>
      </c>
      <c r="F547" t="s">
        <v>1626</v>
      </c>
      <c r="G547">
        <v>1.5</v>
      </c>
      <c r="H547">
        <v>2.25</v>
      </c>
      <c r="I547">
        <v>3.75</v>
      </c>
      <c r="J547" t="s">
        <v>1735</v>
      </c>
    </row>
    <row r="548" spans="1:10" x14ac:dyDescent="0.2">
      <c r="A548" t="s">
        <v>560</v>
      </c>
      <c r="B548" t="s">
        <v>1731</v>
      </c>
      <c r="C548" t="s">
        <v>1734</v>
      </c>
      <c r="E548" t="s">
        <v>1616</v>
      </c>
      <c r="F548" t="s">
        <v>1627</v>
      </c>
      <c r="G548">
        <v>1</v>
      </c>
      <c r="H548">
        <v>1.5</v>
      </c>
      <c r="I548">
        <v>2.5</v>
      </c>
      <c r="J548" t="s">
        <v>1737</v>
      </c>
    </row>
    <row r="549" spans="1:10" x14ac:dyDescent="0.2">
      <c r="A549" t="s">
        <v>561</v>
      </c>
      <c r="B549" t="s">
        <v>1731</v>
      </c>
      <c r="C549" t="s">
        <v>1734</v>
      </c>
      <c r="E549" t="s">
        <v>1617</v>
      </c>
      <c r="F549" t="s">
        <v>1627</v>
      </c>
      <c r="G549">
        <v>1</v>
      </c>
      <c r="H549">
        <v>1.5</v>
      </c>
      <c r="I549">
        <v>2.5</v>
      </c>
      <c r="J549" t="s">
        <v>1737</v>
      </c>
    </row>
    <row r="550" spans="1:10" x14ac:dyDescent="0.2">
      <c r="A550" t="s">
        <v>562</v>
      </c>
      <c r="B550" t="s">
        <v>1731</v>
      </c>
      <c r="C550" t="s">
        <v>1734</v>
      </c>
      <c r="E550" t="s">
        <v>1607</v>
      </c>
      <c r="F550" t="s">
        <v>1626</v>
      </c>
      <c r="G550">
        <v>0.495</v>
      </c>
      <c r="H550">
        <v>0.74249999999999994</v>
      </c>
      <c r="I550">
        <v>1</v>
      </c>
      <c r="J550" t="s">
        <v>1735</v>
      </c>
    </row>
    <row r="551" spans="1:10" x14ac:dyDescent="0.2">
      <c r="A551" t="s">
        <v>563</v>
      </c>
      <c r="B551" t="s">
        <v>1730</v>
      </c>
      <c r="C551" t="s">
        <v>1734</v>
      </c>
      <c r="E551" t="s">
        <v>1606</v>
      </c>
      <c r="F551" t="s">
        <v>1627</v>
      </c>
      <c r="G551">
        <v>0.5</v>
      </c>
      <c r="H551">
        <v>0.75</v>
      </c>
      <c r="I551">
        <v>1.25</v>
      </c>
      <c r="J551" t="s">
        <v>1735</v>
      </c>
    </row>
    <row r="552" spans="1:10" x14ac:dyDescent="0.2">
      <c r="A552" t="s">
        <v>564</v>
      </c>
      <c r="B552" t="s">
        <v>1730</v>
      </c>
      <c r="C552" t="s">
        <v>1734</v>
      </c>
      <c r="E552" t="s">
        <v>1607</v>
      </c>
      <c r="F552" t="s">
        <v>1626</v>
      </c>
      <c r="G552">
        <v>0.66999999999999993</v>
      </c>
      <c r="H552">
        <v>1</v>
      </c>
      <c r="I552">
        <v>1</v>
      </c>
      <c r="J552" t="s">
        <v>1735</v>
      </c>
    </row>
    <row r="553" spans="1:10" x14ac:dyDescent="0.2">
      <c r="A553" t="s">
        <v>565</v>
      </c>
      <c r="B553" t="s">
        <v>1730</v>
      </c>
      <c r="C553" t="s">
        <v>1734</v>
      </c>
      <c r="E553" t="s">
        <v>1607</v>
      </c>
      <c r="F553" t="s">
        <v>1626</v>
      </c>
      <c r="G553">
        <v>0.5</v>
      </c>
      <c r="H553">
        <v>0.75</v>
      </c>
      <c r="I553">
        <v>0.9</v>
      </c>
      <c r="J553" t="s">
        <v>1736</v>
      </c>
    </row>
    <row r="554" spans="1:10" x14ac:dyDescent="0.2">
      <c r="A554" t="s">
        <v>566</v>
      </c>
      <c r="B554" t="s">
        <v>1725</v>
      </c>
      <c r="C554" t="s">
        <v>1734</v>
      </c>
      <c r="E554" t="s">
        <v>1615</v>
      </c>
      <c r="F554" t="s">
        <v>1627</v>
      </c>
      <c r="G554">
        <v>3</v>
      </c>
      <c r="H554">
        <v>4.5</v>
      </c>
      <c r="I554">
        <v>7.5</v>
      </c>
      <c r="J554" t="s">
        <v>1735</v>
      </c>
    </row>
    <row r="555" spans="1:10" x14ac:dyDescent="0.2">
      <c r="A555" t="s">
        <v>567</v>
      </c>
      <c r="B555" t="s">
        <v>1725</v>
      </c>
      <c r="C555" t="s">
        <v>1734</v>
      </c>
      <c r="E555" t="s">
        <v>1602</v>
      </c>
      <c r="F555" t="s">
        <v>1626</v>
      </c>
      <c r="G555">
        <v>50</v>
      </c>
      <c r="H555">
        <v>75</v>
      </c>
      <c r="I555">
        <v>100</v>
      </c>
      <c r="J555" t="s">
        <v>1738</v>
      </c>
    </row>
    <row r="556" spans="1:10" x14ac:dyDescent="0.2">
      <c r="A556" t="s">
        <v>568</v>
      </c>
      <c r="B556" t="s">
        <v>1725</v>
      </c>
      <c r="C556" t="s">
        <v>1734</v>
      </c>
      <c r="E556" t="s">
        <v>1607</v>
      </c>
      <c r="F556" t="s">
        <v>1626</v>
      </c>
      <c r="G556">
        <v>0.66999999999999993</v>
      </c>
      <c r="H556">
        <v>1</v>
      </c>
      <c r="I556">
        <v>1</v>
      </c>
      <c r="J556" t="s">
        <v>1735</v>
      </c>
    </row>
    <row r="557" spans="1:10" x14ac:dyDescent="0.2">
      <c r="A557" t="s">
        <v>569</v>
      </c>
      <c r="B557" t="s">
        <v>1730</v>
      </c>
      <c r="C557" t="s">
        <v>1734</v>
      </c>
      <c r="E557" t="s">
        <v>1606</v>
      </c>
      <c r="F557" t="s">
        <v>1627</v>
      </c>
      <c r="G557">
        <v>0.5</v>
      </c>
      <c r="H557">
        <v>0.75</v>
      </c>
      <c r="I557">
        <v>1.25</v>
      </c>
      <c r="J557" t="s">
        <v>1735</v>
      </c>
    </row>
    <row r="558" spans="1:10" x14ac:dyDescent="0.2">
      <c r="A558" t="s">
        <v>570</v>
      </c>
      <c r="B558" t="s">
        <v>1730</v>
      </c>
      <c r="C558" t="s">
        <v>1734</v>
      </c>
      <c r="E558" t="s">
        <v>1607</v>
      </c>
      <c r="F558" t="s">
        <v>1626</v>
      </c>
      <c r="G558">
        <v>0.66999999999999993</v>
      </c>
      <c r="H558">
        <v>1</v>
      </c>
      <c r="I558">
        <v>1</v>
      </c>
      <c r="J558" t="s">
        <v>1735</v>
      </c>
    </row>
    <row r="559" spans="1:10" x14ac:dyDescent="0.2">
      <c r="A559" t="s">
        <v>571</v>
      </c>
      <c r="B559" t="s">
        <v>1730</v>
      </c>
      <c r="C559" t="s">
        <v>1734</v>
      </c>
      <c r="E559" t="s">
        <v>1607</v>
      </c>
      <c r="F559" t="s">
        <v>1626</v>
      </c>
      <c r="G559">
        <v>0.5</v>
      </c>
      <c r="H559">
        <v>0.75</v>
      </c>
      <c r="I559">
        <v>0.9</v>
      </c>
      <c r="J559" t="s">
        <v>1736</v>
      </c>
    </row>
    <row r="560" spans="1:10" x14ac:dyDescent="0.2">
      <c r="A560" t="s">
        <v>572</v>
      </c>
      <c r="B560" t="s">
        <v>1730</v>
      </c>
      <c r="C560" t="s">
        <v>1734</v>
      </c>
      <c r="E560" t="s">
        <v>1607</v>
      </c>
      <c r="F560" t="s">
        <v>1626</v>
      </c>
      <c r="G560">
        <v>0.64500000000000002</v>
      </c>
      <c r="H560">
        <v>0.96750000000000003</v>
      </c>
      <c r="I560">
        <v>1</v>
      </c>
      <c r="J560" t="s">
        <v>1735</v>
      </c>
    </row>
    <row r="561" spans="1:10" x14ac:dyDescent="0.2">
      <c r="A561" t="s">
        <v>573</v>
      </c>
      <c r="B561" t="s">
        <v>1730</v>
      </c>
      <c r="C561" t="s">
        <v>1734</v>
      </c>
      <c r="E561" t="s">
        <v>1602</v>
      </c>
      <c r="F561" t="s">
        <v>1627</v>
      </c>
      <c r="G561">
        <v>15.5</v>
      </c>
      <c r="H561">
        <v>23.25</v>
      </c>
      <c r="I561">
        <v>38.75</v>
      </c>
      <c r="J561" t="s">
        <v>1735</v>
      </c>
    </row>
    <row r="562" spans="1:10" x14ac:dyDescent="0.2">
      <c r="A562" t="s">
        <v>574</v>
      </c>
      <c r="B562" t="s">
        <v>1730</v>
      </c>
      <c r="C562" t="s">
        <v>1734</v>
      </c>
      <c r="E562" t="s">
        <v>1608</v>
      </c>
      <c r="F562" t="s">
        <v>1626</v>
      </c>
      <c r="G562">
        <v>1.5</v>
      </c>
      <c r="H562">
        <v>2.25</v>
      </c>
      <c r="I562">
        <v>3.75</v>
      </c>
      <c r="J562" t="s">
        <v>1735</v>
      </c>
    </row>
    <row r="563" spans="1:10" x14ac:dyDescent="0.2">
      <c r="A563" t="s">
        <v>575</v>
      </c>
      <c r="B563" t="s">
        <v>1726</v>
      </c>
      <c r="C563" t="s">
        <v>1734</v>
      </c>
      <c r="E563" t="s">
        <v>1602</v>
      </c>
      <c r="F563" t="s">
        <v>1626</v>
      </c>
      <c r="G563">
        <v>59.5</v>
      </c>
      <c r="H563">
        <v>89.25</v>
      </c>
      <c r="I563">
        <v>100</v>
      </c>
      <c r="J563" t="s">
        <v>1735</v>
      </c>
    </row>
    <row r="564" spans="1:10" x14ac:dyDescent="0.2">
      <c r="A564" t="s">
        <v>576</v>
      </c>
      <c r="B564" t="s">
        <v>1726</v>
      </c>
      <c r="C564" t="s">
        <v>1734</v>
      </c>
      <c r="E564" t="s">
        <v>1604</v>
      </c>
      <c r="F564" t="s">
        <v>1626</v>
      </c>
      <c r="G564">
        <v>82</v>
      </c>
      <c r="H564">
        <v>100</v>
      </c>
      <c r="I564">
        <v>100</v>
      </c>
      <c r="J564" t="s">
        <v>1735</v>
      </c>
    </row>
    <row r="565" spans="1:10" x14ac:dyDescent="0.2">
      <c r="A565" t="s">
        <v>577</v>
      </c>
      <c r="B565" t="s">
        <v>1726</v>
      </c>
      <c r="C565" t="s">
        <v>1734</v>
      </c>
      <c r="E565" t="s">
        <v>1605</v>
      </c>
      <c r="F565" t="s">
        <v>1626</v>
      </c>
      <c r="G565">
        <v>49.5</v>
      </c>
      <c r="H565">
        <v>74.25</v>
      </c>
      <c r="I565">
        <v>100</v>
      </c>
      <c r="J565" t="s">
        <v>1735</v>
      </c>
    </row>
    <row r="566" spans="1:10" x14ac:dyDescent="0.2">
      <c r="A566" t="s">
        <v>578</v>
      </c>
      <c r="B566" t="s">
        <v>1730</v>
      </c>
      <c r="C566" t="s">
        <v>1734</v>
      </c>
      <c r="E566" t="s">
        <v>1611</v>
      </c>
      <c r="F566" t="s">
        <v>1627</v>
      </c>
      <c r="G566">
        <v>1</v>
      </c>
      <c r="H566">
        <v>1.5</v>
      </c>
      <c r="I566">
        <v>2.5</v>
      </c>
      <c r="J566" t="s">
        <v>1737</v>
      </c>
    </row>
    <row r="567" spans="1:10" x14ac:dyDescent="0.2">
      <c r="A567" t="s">
        <v>579</v>
      </c>
      <c r="B567" t="s">
        <v>1730</v>
      </c>
      <c r="C567" t="s">
        <v>1734</v>
      </c>
      <c r="E567" t="s">
        <v>1612</v>
      </c>
      <c r="F567" t="s">
        <v>1626</v>
      </c>
      <c r="G567">
        <v>4.95</v>
      </c>
      <c r="H567">
        <v>1</v>
      </c>
      <c r="I567">
        <v>1</v>
      </c>
      <c r="J567" t="s">
        <v>1735</v>
      </c>
    </row>
    <row r="568" spans="1:10" x14ac:dyDescent="0.2">
      <c r="A568" t="s">
        <v>580</v>
      </c>
      <c r="B568" t="s">
        <v>1730</v>
      </c>
      <c r="C568" t="s">
        <v>1734</v>
      </c>
      <c r="E568" t="s">
        <v>1602</v>
      </c>
      <c r="F568" t="s">
        <v>1626</v>
      </c>
      <c r="G568">
        <v>39.5</v>
      </c>
      <c r="H568">
        <v>59.25</v>
      </c>
      <c r="I568">
        <v>98.75</v>
      </c>
      <c r="J568" t="s">
        <v>1735</v>
      </c>
    </row>
    <row r="569" spans="1:10" x14ac:dyDescent="0.2">
      <c r="A569" t="s">
        <v>581</v>
      </c>
      <c r="B569" t="s">
        <v>1725</v>
      </c>
      <c r="C569" t="s">
        <v>1734</v>
      </c>
      <c r="E569" t="s">
        <v>1607</v>
      </c>
      <c r="F569" t="s">
        <v>1626</v>
      </c>
      <c r="G569">
        <v>0.64500000000000002</v>
      </c>
      <c r="H569">
        <v>0.96750000000000003</v>
      </c>
      <c r="I569">
        <v>1</v>
      </c>
      <c r="J569" t="s">
        <v>1735</v>
      </c>
    </row>
    <row r="570" spans="1:10" x14ac:dyDescent="0.2">
      <c r="A570" t="s">
        <v>582</v>
      </c>
      <c r="B570" t="s">
        <v>1725</v>
      </c>
      <c r="C570" t="s">
        <v>1734</v>
      </c>
      <c r="E570" t="s">
        <v>1602</v>
      </c>
      <c r="F570" t="s">
        <v>1627</v>
      </c>
      <c r="G570">
        <v>15.5</v>
      </c>
      <c r="H570">
        <v>23.25</v>
      </c>
      <c r="I570">
        <v>38.75</v>
      </c>
      <c r="J570" t="s">
        <v>1735</v>
      </c>
    </row>
    <row r="571" spans="1:10" x14ac:dyDescent="0.2">
      <c r="A571" t="s">
        <v>583</v>
      </c>
      <c r="B571" t="s">
        <v>1725</v>
      </c>
      <c r="C571" t="s">
        <v>1734</v>
      </c>
      <c r="E571" t="s">
        <v>1608</v>
      </c>
      <c r="F571" t="s">
        <v>1626</v>
      </c>
      <c r="G571">
        <v>1.5</v>
      </c>
      <c r="H571">
        <v>2.25</v>
      </c>
      <c r="I571">
        <v>3.75</v>
      </c>
      <c r="J571" t="s">
        <v>1735</v>
      </c>
    </row>
    <row r="572" spans="1:10" x14ac:dyDescent="0.2">
      <c r="A572" t="s">
        <v>584</v>
      </c>
      <c r="B572" t="s">
        <v>1725</v>
      </c>
      <c r="C572" t="s">
        <v>1734</v>
      </c>
      <c r="E572" t="s">
        <v>1607</v>
      </c>
      <c r="F572" t="s">
        <v>1626</v>
      </c>
      <c r="G572">
        <v>0.64500000000000002</v>
      </c>
      <c r="H572">
        <v>0.96750000000000003</v>
      </c>
      <c r="I572">
        <v>1</v>
      </c>
      <c r="J572" t="s">
        <v>1735</v>
      </c>
    </row>
    <row r="573" spans="1:10" x14ac:dyDescent="0.2">
      <c r="A573" t="s">
        <v>585</v>
      </c>
      <c r="B573" t="s">
        <v>1725</v>
      </c>
      <c r="C573" t="s">
        <v>1734</v>
      </c>
      <c r="E573" t="s">
        <v>1602</v>
      </c>
      <c r="F573" t="s">
        <v>1627</v>
      </c>
      <c r="G573">
        <v>15.5</v>
      </c>
      <c r="H573">
        <v>23.25</v>
      </c>
      <c r="I573">
        <v>38.75</v>
      </c>
      <c r="J573" t="s">
        <v>1735</v>
      </c>
    </row>
    <row r="574" spans="1:10" x14ac:dyDescent="0.2">
      <c r="A574" t="s">
        <v>586</v>
      </c>
      <c r="B574" t="s">
        <v>1725</v>
      </c>
      <c r="C574" t="s">
        <v>1734</v>
      </c>
      <c r="E574" t="s">
        <v>1608</v>
      </c>
      <c r="F574" t="s">
        <v>1626</v>
      </c>
      <c r="G574">
        <v>1.5</v>
      </c>
      <c r="H574">
        <v>2.25</v>
      </c>
      <c r="I574">
        <v>3.75</v>
      </c>
      <c r="J574" t="s">
        <v>1735</v>
      </c>
    </row>
    <row r="575" spans="1:10" x14ac:dyDescent="0.2">
      <c r="A575" t="s">
        <v>587</v>
      </c>
      <c r="B575" t="s">
        <v>1725</v>
      </c>
      <c r="C575" t="s">
        <v>1734</v>
      </c>
      <c r="E575" t="s">
        <v>1606</v>
      </c>
      <c r="F575" t="s">
        <v>1627</v>
      </c>
      <c r="G575">
        <v>0.5</v>
      </c>
      <c r="H575">
        <v>0.75</v>
      </c>
      <c r="I575">
        <v>1.25</v>
      </c>
      <c r="J575" t="s">
        <v>1735</v>
      </c>
    </row>
    <row r="576" spans="1:10" x14ac:dyDescent="0.2">
      <c r="A576" t="s">
        <v>588</v>
      </c>
      <c r="B576" t="s">
        <v>1725</v>
      </c>
      <c r="C576" t="s">
        <v>1734</v>
      </c>
      <c r="E576" t="s">
        <v>1607</v>
      </c>
      <c r="F576" t="s">
        <v>1626</v>
      </c>
      <c r="G576">
        <v>0.66999999999999993</v>
      </c>
      <c r="H576">
        <v>1</v>
      </c>
      <c r="I576">
        <v>1</v>
      </c>
      <c r="J576" t="s">
        <v>1735</v>
      </c>
    </row>
    <row r="577" spans="1:10" x14ac:dyDescent="0.2">
      <c r="A577" t="s">
        <v>589</v>
      </c>
      <c r="B577" t="s">
        <v>1725</v>
      </c>
      <c r="C577" t="s">
        <v>1734</v>
      </c>
      <c r="E577" t="s">
        <v>1607</v>
      </c>
      <c r="F577" t="s">
        <v>1626</v>
      </c>
      <c r="G577">
        <v>0.5</v>
      </c>
      <c r="H577">
        <v>0.75</v>
      </c>
      <c r="I577">
        <v>0.9</v>
      </c>
      <c r="J577" t="s">
        <v>1736</v>
      </c>
    </row>
    <row r="578" spans="1:10" x14ac:dyDescent="0.2">
      <c r="A578" t="s">
        <v>590</v>
      </c>
      <c r="B578" t="s">
        <v>1726</v>
      </c>
      <c r="C578" t="s">
        <v>1734</v>
      </c>
      <c r="E578" t="s">
        <v>1602</v>
      </c>
      <c r="F578" t="s">
        <v>1626</v>
      </c>
      <c r="G578">
        <v>59.5</v>
      </c>
      <c r="H578">
        <v>89.25</v>
      </c>
      <c r="I578">
        <v>100</v>
      </c>
      <c r="J578" t="s">
        <v>1735</v>
      </c>
    </row>
    <row r="579" spans="1:10" x14ac:dyDescent="0.2">
      <c r="A579" t="s">
        <v>591</v>
      </c>
      <c r="B579" t="s">
        <v>1726</v>
      </c>
      <c r="C579" t="s">
        <v>1734</v>
      </c>
      <c r="E579" t="s">
        <v>1604</v>
      </c>
      <c r="F579" t="s">
        <v>1626</v>
      </c>
      <c r="G579">
        <v>82</v>
      </c>
      <c r="H579">
        <v>100</v>
      </c>
      <c r="I579">
        <v>100</v>
      </c>
      <c r="J579" t="s">
        <v>1735</v>
      </c>
    </row>
    <row r="580" spans="1:10" x14ac:dyDescent="0.2">
      <c r="A580" t="s">
        <v>592</v>
      </c>
      <c r="B580" t="s">
        <v>1726</v>
      </c>
      <c r="C580" t="s">
        <v>1734</v>
      </c>
      <c r="E580" t="s">
        <v>1605</v>
      </c>
      <c r="F580" t="s">
        <v>1626</v>
      </c>
      <c r="G580">
        <v>49.5</v>
      </c>
      <c r="H580">
        <v>74.25</v>
      </c>
      <c r="I580">
        <v>100</v>
      </c>
      <c r="J580" t="s">
        <v>1735</v>
      </c>
    </row>
    <row r="581" spans="1:10" x14ac:dyDescent="0.2">
      <c r="A581" t="s">
        <v>593</v>
      </c>
      <c r="B581" t="s">
        <v>1726</v>
      </c>
      <c r="C581" t="s">
        <v>1734</v>
      </c>
      <c r="E581" t="s">
        <v>1602</v>
      </c>
      <c r="F581" t="s">
        <v>1626</v>
      </c>
      <c r="G581">
        <v>50</v>
      </c>
      <c r="H581">
        <v>75</v>
      </c>
      <c r="I581">
        <v>100</v>
      </c>
      <c r="J581" t="s">
        <v>1738</v>
      </c>
    </row>
    <row r="582" spans="1:10" x14ac:dyDescent="0.2">
      <c r="A582" t="s">
        <v>594</v>
      </c>
      <c r="B582" t="s">
        <v>1726</v>
      </c>
      <c r="C582" t="s">
        <v>1734</v>
      </c>
      <c r="E582" t="s">
        <v>1618</v>
      </c>
      <c r="F582" t="s">
        <v>1627</v>
      </c>
      <c r="G582">
        <v>1</v>
      </c>
      <c r="H582">
        <v>1.5</v>
      </c>
      <c r="I582">
        <v>2.5</v>
      </c>
      <c r="J582" t="s">
        <v>1737</v>
      </c>
    </row>
    <row r="583" spans="1:10" x14ac:dyDescent="0.2">
      <c r="A583" t="s">
        <v>595</v>
      </c>
      <c r="B583" t="s">
        <v>1726</v>
      </c>
      <c r="C583" t="s">
        <v>1734</v>
      </c>
      <c r="E583" t="s">
        <v>1619</v>
      </c>
      <c r="F583" t="s">
        <v>1627</v>
      </c>
      <c r="G583">
        <v>1.5049999999999999</v>
      </c>
      <c r="H583">
        <v>2.2574999999999998</v>
      </c>
      <c r="I583">
        <v>3.7625000000000002</v>
      </c>
      <c r="J583" t="s">
        <v>1735</v>
      </c>
    </row>
    <row r="584" spans="1:10" x14ac:dyDescent="0.2">
      <c r="A584" t="s">
        <v>596</v>
      </c>
      <c r="B584" t="s">
        <v>1730</v>
      </c>
      <c r="C584" t="s">
        <v>1734</v>
      </c>
      <c r="E584" t="s">
        <v>1611</v>
      </c>
      <c r="F584" t="s">
        <v>1627</v>
      </c>
      <c r="G584">
        <v>1</v>
      </c>
      <c r="H584">
        <v>1.5</v>
      </c>
      <c r="I584">
        <v>2.5</v>
      </c>
      <c r="J584" t="s">
        <v>1737</v>
      </c>
    </row>
    <row r="585" spans="1:10" x14ac:dyDescent="0.2">
      <c r="A585" t="s">
        <v>597</v>
      </c>
      <c r="B585" t="s">
        <v>1730</v>
      </c>
      <c r="C585" t="s">
        <v>1734</v>
      </c>
      <c r="E585" t="s">
        <v>1612</v>
      </c>
      <c r="F585" t="s">
        <v>1626</v>
      </c>
      <c r="G585">
        <v>4.95</v>
      </c>
      <c r="H585">
        <v>1</v>
      </c>
      <c r="I585">
        <v>1</v>
      </c>
      <c r="J585" t="s">
        <v>1735</v>
      </c>
    </row>
    <row r="586" spans="1:10" x14ac:dyDescent="0.2">
      <c r="A586" t="s">
        <v>598</v>
      </c>
      <c r="B586" t="s">
        <v>1730</v>
      </c>
      <c r="C586" t="s">
        <v>1734</v>
      </c>
      <c r="E586" t="s">
        <v>1602</v>
      </c>
      <c r="F586" t="s">
        <v>1626</v>
      </c>
      <c r="G586">
        <v>39.5</v>
      </c>
      <c r="H586">
        <v>59.25</v>
      </c>
      <c r="I586">
        <v>98.75</v>
      </c>
      <c r="J586" t="s">
        <v>1735</v>
      </c>
    </row>
    <row r="587" spans="1:10" x14ac:dyDescent="0.2">
      <c r="A587" t="s">
        <v>599</v>
      </c>
      <c r="B587" t="s">
        <v>1725</v>
      </c>
      <c r="C587" t="s">
        <v>1734</v>
      </c>
      <c r="E587" t="s">
        <v>1607</v>
      </c>
      <c r="F587" t="s">
        <v>1626</v>
      </c>
      <c r="G587">
        <v>0.64500000000000002</v>
      </c>
      <c r="H587">
        <v>0.96750000000000003</v>
      </c>
      <c r="I587">
        <v>1</v>
      </c>
      <c r="J587" t="s">
        <v>1735</v>
      </c>
    </row>
    <row r="588" spans="1:10" x14ac:dyDescent="0.2">
      <c r="A588" t="s">
        <v>600</v>
      </c>
      <c r="B588" t="s">
        <v>1725</v>
      </c>
      <c r="C588" t="s">
        <v>1734</v>
      </c>
      <c r="E588" t="s">
        <v>1602</v>
      </c>
      <c r="F588" t="s">
        <v>1627</v>
      </c>
      <c r="G588">
        <v>15.5</v>
      </c>
      <c r="H588">
        <v>23.25</v>
      </c>
      <c r="I588">
        <v>38.75</v>
      </c>
      <c r="J588" t="s">
        <v>1735</v>
      </c>
    </row>
    <row r="589" spans="1:10" x14ac:dyDescent="0.2">
      <c r="A589" t="s">
        <v>601</v>
      </c>
      <c r="B589" t="s">
        <v>1725</v>
      </c>
      <c r="C589" t="s">
        <v>1734</v>
      </c>
      <c r="E589" t="s">
        <v>1608</v>
      </c>
      <c r="F589" t="s">
        <v>1626</v>
      </c>
      <c r="G589">
        <v>1.5</v>
      </c>
      <c r="H589">
        <v>2.25</v>
      </c>
      <c r="I589">
        <v>3.75</v>
      </c>
      <c r="J589" t="s">
        <v>1735</v>
      </c>
    </row>
    <row r="590" spans="1:10" x14ac:dyDescent="0.2">
      <c r="A590" t="s">
        <v>602</v>
      </c>
      <c r="B590" t="s">
        <v>1725</v>
      </c>
      <c r="C590" t="s">
        <v>1734</v>
      </c>
      <c r="E590" t="s">
        <v>1607</v>
      </c>
      <c r="F590" t="s">
        <v>1626</v>
      </c>
      <c r="G590">
        <v>0.64500000000000002</v>
      </c>
      <c r="H590">
        <v>0.96750000000000003</v>
      </c>
      <c r="I590">
        <v>1</v>
      </c>
      <c r="J590" t="s">
        <v>1735</v>
      </c>
    </row>
    <row r="591" spans="1:10" x14ac:dyDescent="0.2">
      <c r="A591" t="s">
        <v>603</v>
      </c>
      <c r="B591" t="s">
        <v>1725</v>
      </c>
      <c r="C591" t="s">
        <v>1734</v>
      </c>
      <c r="E591" t="s">
        <v>1602</v>
      </c>
      <c r="F591" t="s">
        <v>1627</v>
      </c>
      <c r="G591">
        <v>15.5</v>
      </c>
      <c r="H591">
        <v>23.25</v>
      </c>
      <c r="I591">
        <v>38.75</v>
      </c>
      <c r="J591" t="s">
        <v>1735</v>
      </c>
    </row>
    <row r="592" spans="1:10" x14ac:dyDescent="0.2">
      <c r="A592" t="s">
        <v>604</v>
      </c>
      <c r="B592" t="s">
        <v>1725</v>
      </c>
      <c r="C592" t="s">
        <v>1734</v>
      </c>
      <c r="E592" t="s">
        <v>1608</v>
      </c>
      <c r="F592" t="s">
        <v>1626</v>
      </c>
      <c r="G592">
        <v>1.5</v>
      </c>
      <c r="H592">
        <v>2.25</v>
      </c>
      <c r="I592">
        <v>3.75</v>
      </c>
      <c r="J592" t="s">
        <v>1735</v>
      </c>
    </row>
    <row r="593" spans="1:10" x14ac:dyDescent="0.2">
      <c r="A593" t="s">
        <v>605</v>
      </c>
      <c r="B593" t="s">
        <v>1725</v>
      </c>
      <c r="C593" t="s">
        <v>1734</v>
      </c>
      <c r="E593" t="s">
        <v>1606</v>
      </c>
      <c r="F593" t="s">
        <v>1627</v>
      </c>
      <c r="G593">
        <v>0.5</v>
      </c>
      <c r="H593">
        <v>0.75</v>
      </c>
      <c r="I593">
        <v>1.25</v>
      </c>
      <c r="J593" t="s">
        <v>1735</v>
      </c>
    </row>
    <row r="594" spans="1:10" x14ac:dyDescent="0.2">
      <c r="A594" t="s">
        <v>606</v>
      </c>
      <c r="B594" t="s">
        <v>1725</v>
      </c>
      <c r="C594" t="s">
        <v>1734</v>
      </c>
      <c r="E594" t="s">
        <v>1607</v>
      </c>
      <c r="F594" t="s">
        <v>1626</v>
      </c>
      <c r="G594">
        <v>0.66999999999999993</v>
      </c>
      <c r="H594">
        <v>1</v>
      </c>
      <c r="I594">
        <v>1</v>
      </c>
      <c r="J594" t="s">
        <v>1735</v>
      </c>
    </row>
    <row r="595" spans="1:10" x14ac:dyDescent="0.2">
      <c r="A595" t="s">
        <v>607</v>
      </c>
      <c r="B595" t="s">
        <v>1725</v>
      </c>
      <c r="C595" t="s">
        <v>1734</v>
      </c>
      <c r="E595" t="s">
        <v>1607</v>
      </c>
      <c r="F595" t="s">
        <v>1626</v>
      </c>
      <c r="G595">
        <v>0.5</v>
      </c>
      <c r="H595">
        <v>0.75</v>
      </c>
      <c r="I595">
        <v>0.9</v>
      </c>
      <c r="J595" t="s">
        <v>1736</v>
      </c>
    </row>
    <row r="596" spans="1:10" x14ac:dyDescent="0.2">
      <c r="A596" t="s">
        <v>608</v>
      </c>
      <c r="B596" t="s">
        <v>1725</v>
      </c>
      <c r="C596" t="s">
        <v>1734</v>
      </c>
      <c r="E596" t="s">
        <v>1602</v>
      </c>
      <c r="F596" t="s">
        <v>1626</v>
      </c>
      <c r="G596">
        <v>59.5</v>
      </c>
      <c r="H596">
        <v>89.25</v>
      </c>
      <c r="I596">
        <v>100</v>
      </c>
      <c r="J596" t="s">
        <v>1735</v>
      </c>
    </row>
    <row r="597" spans="1:10" x14ac:dyDescent="0.2">
      <c r="A597" t="s">
        <v>609</v>
      </c>
      <c r="B597" t="s">
        <v>1725</v>
      </c>
      <c r="C597" t="s">
        <v>1734</v>
      </c>
      <c r="E597" t="s">
        <v>1604</v>
      </c>
      <c r="F597" t="s">
        <v>1626</v>
      </c>
      <c r="G597">
        <v>82</v>
      </c>
      <c r="H597">
        <v>100</v>
      </c>
      <c r="I597">
        <v>100</v>
      </c>
      <c r="J597" t="s">
        <v>1735</v>
      </c>
    </row>
    <row r="598" spans="1:10" x14ac:dyDescent="0.2">
      <c r="A598" t="s">
        <v>610</v>
      </c>
      <c r="B598" t="s">
        <v>1725</v>
      </c>
      <c r="C598" t="s">
        <v>1734</v>
      </c>
      <c r="E598" t="s">
        <v>1605</v>
      </c>
      <c r="F598" t="s">
        <v>1626</v>
      </c>
      <c r="G598">
        <v>49.5</v>
      </c>
      <c r="H598">
        <v>74.25</v>
      </c>
      <c r="I598">
        <v>100</v>
      </c>
      <c r="J598" t="s">
        <v>1735</v>
      </c>
    </row>
    <row r="599" spans="1:10" x14ac:dyDescent="0.2">
      <c r="A599" t="s">
        <v>611</v>
      </c>
      <c r="B599" t="s">
        <v>1728</v>
      </c>
      <c r="C599" t="s">
        <v>1734</v>
      </c>
      <c r="E599" t="s">
        <v>1616</v>
      </c>
      <c r="F599" t="s">
        <v>1627</v>
      </c>
      <c r="G599">
        <v>1</v>
      </c>
      <c r="H599">
        <v>1.5</v>
      </c>
      <c r="I599">
        <v>2.5</v>
      </c>
      <c r="J599" t="s">
        <v>1737</v>
      </c>
    </row>
    <row r="600" spans="1:10" x14ac:dyDescent="0.2">
      <c r="A600" t="s">
        <v>612</v>
      </c>
      <c r="B600" t="s">
        <v>1728</v>
      </c>
      <c r="C600" t="s">
        <v>1734</v>
      </c>
      <c r="E600" t="s">
        <v>1617</v>
      </c>
      <c r="F600" t="s">
        <v>1627</v>
      </c>
      <c r="G600">
        <v>1</v>
      </c>
      <c r="H600">
        <v>1.5</v>
      </c>
      <c r="I600">
        <v>2.5</v>
      </c>
      <c r="J600" t="s">
        <v>1737</v>
      </c>
    </row>
    <row r="601" spans="1:10" x14ac:dyDescent="0.2">
      <c r="A601" t="s">
        <v>613</v>
      </c>
      <c r="B601" t="s">
        <v>1728</v>
      </c>
      <c r="C601" t="s">
        <v>1734</v>
      </c>
      <c r="E601" t="s">
        <v>1607</v>
      </c>
      <c r="F601" t="s">
        <v>1626</v>
      </c>
      <c r="G601">
        <v>0.495</v>
      </c>
      <c r="H601">
        <v>0.74249999999999994</v>
      </c>
      <c r="I601">
        <v>1</v>
      </c>
      <c r="J601" t="s">
        <v>1735</v>
      </c>
    </row>
    <row r="602" spans="1:10" x14ac:dyDescent="0.2">
      <c r="A602" t="s">
        <v>614</v>
      </c>
      <c r="B602" t="s">
        <v>1725</v>
      </c>
      <c r="C602" t="s">
        <v>1734</v>
      </c>
      <c r="E602" t="s">
        <v>1607</v>
      </c>
      <c r="F602" t="s">
        <v>1626</v>
      </c>
      <c r="G602">
        <v>0.64500000000000002</v>
      </c>
      <c r="H602">
        <v>0.96750000000000003</v>
      </c>
      <c r="I602">
        <v>1</v>
      </c>
      <c r="J602" t="s">
        <v>1735</v>
      </c>
    </row>
    <row r="603" spans="1:10" x14ac:dyDescent="0.2">
      <c r="A603" t="s">
        <v>615</v>
      </c>
      <c r="B603" t="s">
        <v>1725</v>
      </c>
      <c r="C603" t="s">
        <v>1734</v>
      </c>
      <c r="E603" t="s">
        <v>1602</v>
      </c>
      <c r="F603" t="s">
        <v>1627</v>
      </c>
      <c r="G603">
        <v>15.5</v>
      </c>
      <c r="H603">
        <v>23.25</v>
      </c>
      <c r="I603">
        <v>38.75</v>
      </c>
      <c r="J603" t="s">
        <v>1735</v>
      </c>
    </row>
    <row r="604" spans="1:10" x14ac:dyDescent="0.2">
      <c r="A604" t="s">
        <v>616</v>
      </c>
      <c r="B604" t="s">
        <v>1725</v>
      </c>
      <c r="C604" t="s">
        <v>1734</v>
      </c>
      <c r="E604" t="s">
        <v>1608</v>
      </c>
      <c r="F604" t="s">
        <v>1626</v>
      </c>
      <c r="G604">
        <v>1.5</v>
      </c>
      <c r="H604">
        <v>2.25</v>
      </c>
      <c r="I604">
        <v>3.75</v>
      </c>
      <c r="J604" t="s">
        <v>1735</v>
      </c>
    </row>
    <row r="605" spans="1:10" x14ac:dyDescent="0.2">
      <c r="A605" t="s">
        <v>617</v>
      </c>
      <c r="B605" t="s">
        <v>1725</v>
      </c>
      <c r="C605" t="s">
        <v>1734</v>
      </c>
      <c r="E605" t="s">
        <v>1607</v>
      </c>
      <c r="F605" t="s">
        <v>1626</v>
      </c>
      <c r="G605">
        <v>0.64500000000000002</v>
      </c>
      <c r="H605">
        <v>0.96750000000000003</v>
      </c>
      <c r="I605">
        <v>1</v>
      </c>
      <c r="J605" t="s">
        <v>1735</v>
      </c>
    </row>
    <row r="606" spans="1:10" x14ac:dyDescent="0.2">
      <c r="A606" t="s">
        <v>618</v>
      </c>
      <c r="B606" t="s">
        <v>1725</v>
      </c>
      <c r="C606" t="s">
        <v>1734</v>
      </c>
      <c r="E606" t="s">
        <v>1602</v>
      </c>
      <c r="F606" t="s">
        <v>1627</v>
      </c>
      <c r="G606">
        <v>15.5</v>
      </c>
      <c r="H606">
        <v>23.25</v>
      </c>
      <c r="I606">
        <v>38.75</v>
      </c>
      <c r="J606" t="s">
        <v>1735</v>
      </c>
    </row>
    <row r="607" spans="1:10" x14ac:dyDescent="0.2">
      <c r="A607" t="s">
        <v>619</v>
      </c>
      <c r="B607" t="s">
        <v>1725</v>
      </c>
      <c r="C607" t="s">
        <v>1734</v>
      </c>
      <c r="E607" t="s">
        <v>1608</v>
      </c>
      <c r="F607" t="s">
        <v>1626</v>
      </c>
      <c r="G607">
        <v>1.5</v>
      </c>
      <c r="H607">
        <v>2.25</v>
      </c>
      <c r="I607">
        <v>3.75</v>
      </c>
      <c r="J607" t="s">
        <v>1735</v>
      </c>
    </row>
    <row r="608" spans="1:10" x14ac:dyDescent="0.2">
      <c r="A608" t="s">
        <v>620</v>
      </c>
      <c r="B608" t="s">
        <v>1725</v>
      </c>
      <c r="C608" t="s">
        <v>1734</v>
      </c>
      <c r="E608" t="s">
        <v>1606</v>
      </c>
      <c r="F608" t="s">
        <v>1627</v>
      </c>
      <c r="G608">
        <v>0.5</v>
      </c>
      <c r="H608">
        <v>0.75</v>
      </c>
      <c r="I608">
        <v>1.25</v>
      </c>
      <c r="J608" t="s">
        <v>1735</v>
      </c>
    </row>
    <row r="609" spans="1:10" x14ac:dyDescent="0.2">
      <c r="A609" t="s">
        <v>621</v>
      </c>
      <c r="B609" t="s">
        <v>1725</v>
      </c>
      <c r="C609" t="s">
        <v>1734</v>
      </c>
      <c r="E609" t="s">
        <v>1607</v>
      </c>
      <c r="F609" t="s">
        <v>1626</v>
      </c>
      <c r="G609">
        <v>0.66999999999999993</v>
      </c>
      <c r="H609">
        <v>1</v>
      </c>
      <c r="I609">
        <v>1</v>
      </c>
      <c r="J609" t="s">
        <v>1735</v>
      </c>
    </row>
    <row r="610" spans="1:10" x14ac:dyDescent="0.2">
      <c r="A610" t="s">
        <v>622</v>
      </c>
      <c r="B610" t="s">
        <v>1725</v>
      </c>
      <c r="C610" t="s">
        <v>1734</v>
      </c>
      <c r="E610" t="s">
        <v>1607</v>
      </c>
      <c r="F610" t="s">
        <v>1626</v>
      </c>
      <c r="G610">
        <v>0.5</v>
      </c>
      <c r="H610">
        <v>0.75</v>
      </c>
      <c r="I610">
        <v>0.9</v>
      </c>
      <c r="J610" t="s">
        <v>1736</v>
      </c>
    </row>
    <row r="611" spans="1:10" x14ac:dyDescent="0.2">
      <c r="A611" t="s">
        <v>623</v>
      </c>
      <c r="B611" t="s">
        <v>1726</v>
      </c>
      <c r="C611" t="s">
        <v>1734</v>
      </c>
      <c r="E611" t="s">
        <v>1602</v>
      </c>
      <c r="F611" t="s">
        <v>1626</v>
      </c>
      <c r="G611">
        <v>59.5</v>
      </c>
      <c r="H611">
        <v>89.25</v>
      </c>
      <c r="I611">
        <v>100</v>
      </c>
      <c r="J611" t="s">
        <v>1735</v>
      </c>
    </row>
    <row r="612" spans="1:10" x14ac:dyDescent="0.2">
      <c r="A612" t="s">
        <v>624</v>
      </c>
      <c r="B612" t="s">
        <v>1726</v>
      </c>
      <c r="C612" t="s">
        <v>1734</v>
      </c>
      <c r="E612" t="s">
        <v>1604</v>
      </c>
      <c r="F612" t="s">
        <v>1626</v>
      </c>
      <c r="G612">
        <v>82</v>
      </c>
      <c r="H612">
        <v>100</v>
      </c>
      <c r="I612">
        <v>100</v>
      </c>
      <c r="J612" t="s">
        <v>1735</v>
      </c>
    </row>
    <row r="613" spans="1:10" x14ac:dyDescent="0.2">
      <c r="A613" t="s">
        <v>625</v>
      </c>
      <c r="B613" t="s">
        <v>1726</v>
      </c>
      <c r="C613" t="s">
        <v>1734</v>
      </c>
      <c r="E613" t="s">
        <v>1605</v>
      </c>
      <c r="F613" t="s">
        <v>1626</v>
      </c>
      <c r="G613">
        <v>49.5</v>
      </c>
      <c r="H613">
        <v>74.25</v>
      </c>
      <c r="I613">
        <v>100</v>
      </c>
      <c r="J613" t="s">
        <v>1735</v>
      </c>
    </row>
    <row r="614" spans="1:10" x14ac:dyDescent="0.2">
      <c r="A614" t="s">
        <v>626</v>
      </c>
      <c r="B614" t="s">
        <v>1725</v>
      </c>
      <c r="C614" t="s">
        <v>1734</v>
      </c>
      <c r="E614" t="s">
        <v>1607</v>
      </c>
      <c r="F614" t="s">
        <v>1626</v>
      </c>
      <c r="G614">
        <v>0.64500000000000002</v>
      </c>
      <c r="H614">
        <v>0.96750000000000003</v>
      </c>
      <c r="I614">
        <v>1</v>
      </c>
      <c r="J614" t="s">
        <v>1735</v>
      </c>
    </row>
    <row r="615" spans="1:10" x14ac:dyDescent="0.2">
      <c r="A615" t="s">
        <v>627</v>
      </c>
      <c r="B615" t="s">
        <v>1725</v>
      </c>
      <c r="C615" t="s">
        <v>1734</v>
      </c>
      <c r="E615" t="s">
        <v>1602</v>
      </c>
      <c r="F615" t="s">
        <v>1627</v>
      </c>
      <c r="G615">
        <v>15.5</v>
      </c>
      <c r="H615">
        <v>23.25</v>
      </c>
      <c r="I615">
        <v>38.75</v>
      </c>
      <c r="J615" t="s">
        <v>1735</v>
      </c>
    </row>
    <row r="616" spans="1:10" x14ac:dyDescent="0.2">
      <c r="A616" t="s">
        <v>628</v>
      </c>
      <c r="B616" t="s">
        <v>1725</v>
      </c>
      <c r="C616" t="s">
        <v>1734</v>
      </c>
      <c r="E616" t="s">
        <v>1608</v>
      </c>
      <c r="F616" t="s">
        <v>1626</v>
      </c>
      <c r="G616">
        <v>1.5</v>
      </c>
      <c r="H616">
        <v>2.25</v>
      </c>
      <c r="I616">
        <v>3.75</v>
      </c>
      <c r="J616" t="s">
        <v>1735</v>
      </c>
    </row>
    <row r="617" spans="1:10" x14ac:dyDescent="0.2">
      <c r="A617" t="s">
        <v>629</v>
      </c>
      <c r="B617" t="s">
        <v>1725</v>
      </c>
      <c r="C617" t="s">
        <v>1734</v>
      </c>
      <c r="E617" t="s">
        <v>1606</v>
      </c>
      <c r="F617" t="s">
        <v>1627</v>
      </c>
      <c r="G617">
        <v>0.5</v>
      </c>
      <c r="H617">
        <v>0.75</v>
      </c>
      <c r="I617">
        <v>1.25</v>
      </c>
      <c r="J617" t="s">
        <v>1735</v>
      </c>
    </row>
    <row r="618" spans="1:10" x14ac:dyDescent="0.2">
      <c r="A618" t="s">
        <v>630</v>
      </c>
      <c r="B618" t="s">
        <v>1725</v>
      </c>
      <c r="C618" t="s">
        <v>1734</v>
      </c>
      <c r="E618" t="s">
        <v>1607</v>
      </c>
      <c r="F618" t="s">
        <v>1626</v>
      </c>
      <c r="G618">
        <v>0.66999999999999993</v>
      </c>
      <c r="H618">
        <v>1</v>
      </c>
      <c r="I618">
        <v>1</v>
      </c>
      <c r="J618" t="s">
        <v>1735</v>
      </c>
    </row>
    <row r="619" spans="1:10" x14ac:dyDescent="0.2">
      <c r="A619" t="s">
        <v>631</v>
      </c>
      <c r="B619" t="s">
        <v>1725</v>
      </c>
      <c r="C619" t="s">
        <v>1734</v>
      </c>
      <c r="E619" t="s">
        <v>1607</v>
      </c>
      <c r="F619" t="s">
        <v>1626</v>
      </c>
      <c r="G619">
        <v>0.5</v>
      </c>
      <c r="H619">
        <v>0.75</v>
      </c>
      <c r="I619">
        <v>0.9</v>
      </c>
      <c r="J619" t="s">
        <v>1736</v>
      </c>
    </row>
    <row r="620" spans="1:10" x14ac:dyDescent="0.2">
      <c r="A620" t="s">
        <v>632</v>
      </c>
      <c r="B620" t="s">
        <v>1725</v>
      </c>
      <c r="C620" t="s">
        <v>1734</v>
      </c>
      <c r="E620" t="s">
        <v>1607</v>
      </c>
      <c r="F620" t="s">
        <v>1626</v>
      </c>
      <c r="G620">
        <v>0.64500000000000002</v>
      </c>
      <c r="H620">
        <v>0.96750000000000003</v>
      </c>
      <c r="I620">
        <v>1</v>
      </c>
      <c r="J620" t="s">
        <v>1735</v>
      </c>
    </row>
    <row r="621" spans="1:10" x14ac:dyDescent="0.2">
      <c r="A621" t="s">
        <v>633</v>
      </c>
      <c r="B621" t="s">
        <v>1725</v>
      </c>
      <c r="C621" t="s">
        <v>1734</v>
      </c>
      <c r="E621" t="s">
        <v>1602</v>
      </c>
      <c r="F621" t="s">
        <v>1627</v>
      </c>
      <c r="G621">
        <v>15.5</v>
      </c>
      <c r="H621">
        <v>23.25</v>
      </c>
      <c r="I621">
        <v>38.75</v>
      </c>
      <c r="J621" t="s">
        <v>1735</v>
      </c>
    </row>
    <row r="622" spans="1:10" x14ac:dyDescent="0.2">
      <c r="A622" t="s">
        <v>634</v>
      </c>
      <c r="B622" t="s">
        <v>1725</v>
      </c>
      <c r="C622" t="s">
        <v>1734</v>
      </c>
      <c r="E622" t="s">
        <v>1608</v>
      </c>
      <c r="F622" t="s">
        <v>1626</v>
      </c>
      <c r="G622">
        <v>1.5</v>
      </c>
      <c r="H622">
        <v>2.25</v>
      </c>
      <c r="I622">
        <v>3.75</v>
      </c>
      <c r="J622" t="s">
        <v>1735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workbookViewId="0"/>
  </sheetViews>
  <sheetFormatPr baseColWidth="10" defaultColWidth="8.83203125" defaultRowHeight="15" x14ac:dyDescent="0.2"/>
  <cols>
    <col min="1" max="1" width="18.5" bestFit="1" customWidth="1"/>
    <col min="6" max="7" width="11.1640625" bestFit="1" customWidth="1"/>
  </cols>
  <sheetData>
    <row r="1" spans="1:13" x14ac:dyDescent="0.2">
      <c r="A1" s="1" t="s">
        <v>1740</v>
      </c>
      <c r="B1" s="1" t="s">
        <v>1741</v>
      </c>
      <c r="C1" s="1" t="s">
        <v>1742</v>
      </c>
      <c r="D1" s="1" t="s">
        <v>1743</v>
      </c>
      <c r="E1" s="1" t="s">
        <v>1744</v>
      </c>
      <c r="F1" s="1" t="s">
        <v>1745</v>
      </c>
      <c r="G1" s="1" t="s">
        <v>1746</v>
      </c>
      <c r="H1" s="1" t="s">
        <v>1747</v>
      </c>
      <c r="I1" s="1" t="s">
        <v>1748</v>
      </c>
      <c r="J1" s="1" t="s">
        <v>1749</v>
      </c>
      <c r="K1" s="1" t="s">
        <v>1750</v>
      </c>
      <c r="L1" s="1" t="s">
        <v>1751</v>
      </c>
      <c r="M1" s="1" t="s">
        <v>1752</v>
      </c>
    </row>
    <row r="2" spans="1:13" x14ac:dyDescent="0.2">
      <c r="A2" t="s">
        <v>1753</v>
      </c>
      <c r="B2">
        <v>0</v>
      </c>
      <c r="C2">
        <v>30</v>
      </c>
      <c r="D2">
        <v>50</v>
      </c>
      <c r="E2">
        <v>70</v>
      </c>
      <c r="F2">
        <v>90</v>
      </c>
      <c r="G2">
        <v>1000000000</v>
      </c>
      <c r="H2">
        <v>-3</v>
      </c>
      <c r="I2">
        <v>-2</v>
      </c>
      <c r="J2">
        <v>0</v>
      </c>
      <c r="K2">
        <v>2</v>
      </c>
      <c r="L2">
        <v>3</v>
      </c>
      <c r="M2">
        <v>3</v>
      </c>
    </row>
    <row r="3" spans="1:13" x14ac:dyDescent="0.2">
      <c r="A3" t="s">
        <v>1754</v>
      </c>
      <c r="B3">
        <v>0</v>
      </c>
      <c r="C3">
        <v>0.4</v>
      </c>
      <c r="D3">
        <v>0.6</v>
      </c>
      <c r="E3">
        <v>0.75</v>
      </c>
      <c r="F3">
        <v>0.9</v>
      </c>
      <c r="G3">
        <v>1000000000</v>
      </c>
      <c r="H3">
        <v>-3</v>
      </c>
      <c r="I3">
        <v>-2</v>
      </c>
      <c r="J3">
        <v>0</v>
      </c>
      <c r="K3">
        <v>2</v>
      </c>
      <c r="L3">
        <v>3</v>
      </c>
      <c r="M3">
        <v>3</v>
      </c>
    </row>
    <row r="4" spans="1:13" x14ac:dyDescent="0.2">
      <c r="A4" t="s">
        <v>1755</v>
      </c>
      <c r="B4">
        <v>0</v>
      </c>
      <c r="C4">
        <v>1</v>
      </c>
      <c r="D4">
        <v>3</v>
      </c>
      <c r="E4">
        <v>5</v>
      </c>
      <c r="F4">
        <v>1000000000</v>
      </c>
      <c r="G4">
        <v>1000000000</v>
      </c>
      <c r="H4">
        <v>3</v>
      </c>
      <c r="I4">
        <v>2</v>
      </c>
      <c r="J4">
        <v>0</v>
      </c>
      <c r="K4">
        <v>-2</v>
      </c>
      <c r="L4">
        <v>-3</v>
      </c>
      <c r="M4">
        <v>-3</v>
      </c>
    </row>
    <row r="5" spans="1:13" x14ac:dyDescent="0.2">
      <c r="A5" t="s">
        <v>1756</v>
      </c>
      <c r="B5">
        <v>0</v>
      </c>
      <c r="C5">
        <v>0.5</v>
      </c>
      <c r="D5">
        <v>0.75</v>
      </c>
      <c r="E5">
        <v>1</v>
      </c>
      <c r="F5">
        <v>1.2</v>
      </c>
      <c r="G5">
        <v>1000000000</v>
      </c>
      <c r="H5">
        <v>3</v>
      </c>
      <c r="I5">
        <v>2</v>
      </c>
      <c r="J5">
        <v>0</v>
      </c>
      <c r="K5">
        <v>-2</v>
      </c>
      <c r="L5">
        <v>-3</v>
      </c>
      <c r="M5">
        <v>-3</v>
      </c>
    </row>
    <row r="6" spans="1:13" x14ac:dyDescent="0.2">
      <c r="A6" t="s">
        <v>1757</v>
      </c>
      <c r="B6">
        <v>0</v>
      </c>
      <c r="C6">
        <v>1.2</v>
      </c>
      <c r="D6">
        <v>1.4</v>
      </c>
      <c r="E6">
        <v>1.6</v>
      </c>
      <c r="F6">
        <v>1.8</v>
      </c>
      <c r="G6">
        <v>1000000000</v>
      </c>
      <c r="H6">
        <v>3</v>
      </c>
      <c r="I6">
        <v>2</v>
      </c>
      <c r="J6">
        <v>0</v>
      </c>
      <c r="K6">
        <v>-2</v>
      </c>
      <c r="L6">
        <v>-3</v>
      </c>
      <c r="M6">
        <v>-3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/>
  </sheetViews>
  <sheetFormatPr baseColWidth="10" defaultColWidth="8.83203125" defaultRowHeight="15" x14ac:dyDescent="0.2"/>
  <cols>
    <col min="1" max="1" width="5.5" bestFit="1" customWidth="1"/>
    <col min="2" max="2" width="11.33203125" bestFit="1" customWidth="1"/>
  </cols>
  <sheetData>
    <row r="1" spans="1:2" x14ac:dyDescent="0.2">
      <c r="A1" s="1" t="s">
        <v>1758</v>
      </c>
      <c r="B1" s="1" t="s">
        <v>1759</v>
      </c>
    </row>
    <row r="2" spans="1:2" x14ac:dyDescent="0.2">
      <c r="A2">
        <v>-3</v>
      </c>
      <c r="B2">
        <v>25</v>
      </c>
    </row>
    <row r="3" spans="1:2" x14ac:dyDescent="0.2">
      <c r="A3">
        <v>-2</v>
      </c>
      <c r="B3">
        <v>20</v>
      </c>
    </row>
    <row r="4" spans="1:2" x14ac:dyDescent="0.2">
      <c r="A4">
        <v>-1</v>
      </c>
      <c r="B4">
        <v>15</v>
      </c>
    </row>
    <row r="5" spans="1:2" x14ac:dyDescent="0.2">
      <c r="A5">
        <v>0</v>
      </c>
      <c r="B5">
        <v>10</v>
      </c>
    </row>
    <row r="6" spans="1:2" x14ac:dyDescent="0.2">
      <c r="A6">
        <v>1</v>
      </c>
      <c r="B6">
        <v>5</v>
      </c>
    </row>
    <row r="7" spans="1:2" x14ac:dyDescent="0.2">
      <c r="A7">
        <v>2</v>
      </c>
      <c r="B7">
        <v>0</v>
      </c>
    </row>
    <row r="8" spans="1:2" x14ac:dyDescent="0.2">
      <c r="A8">
        <v>3</v>
      </c>
      <c r="B8"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workbookViewId="0"/>
  </sheetViews>
  <sheetFormatPr baseColWidth="10" defaultColWidth="8.83203125" defaultRowHeight="15" x14ac:dyDescent="0.2"/>
  <cols>
    <col min="1" max="1" width="7.1640625" bestFit="1" customWidth="1"/>
    <col min="2" max="2" width="70.83203125" bestFit="1" customWidth="1"/>
    <col min="3" max="3" width="10.1640625" bestFit="1" customWidth="1"/>
  </cols>
  <sheetData>
    <row r="1" spans="1:3" x14ac:dyDescent="0.2">
      <c r="A1" s="1" t="s">
        <v>1760</v>
      </c>
      <c r="B1" s="1" t="s">
        <v>1761</v>
      </c>
      <c r="C1" s="1" t="s">
        <v>1762</v>
      </c>
    </row>
    <row r="2" spans="1:3" x14ac:dyDescent="0.2">
      <c r="A2" t="s">
        <v>1763</v>
      </c>
      <c r="B2" t="s">
        <v>1766</v>
      </c>
      <c r="C2" t="s">
        <v>1769</v>
      </c>
    </row>
    <row r="3" spans="1:3" x14ac:dyDescent="0.2">
      <c r="A3" t="s">
        <v>1764</v>
      </c>
      <c r="B3" t="s">
        <v>1767</v>
      </c>
      <c r="C3" t="s">
        <v>1769</v>
      </c>
    </row>
    <row r="4" spans="1:3" x14ac:dyDescent="0.2">
      <c r="A4" t="s">
        <v>1765</v>
      </c>
      <c r="B4" t="s">
        <v>1768</v>
      </c>
      <c r="C4" t="s">
        <v>1769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22"/>
  <sheetViews>
    <sheetView topLeftCell="F1" workbookViewId="0">
      <selection activeCell="AC5" sqref="AC5"/>
    </sheetView>
  </sheetViews>
  <sheetFormatPr baseColWidth="10" defaultColWidth="8.83203125" defaultRowHeight="15" x14ac:dyDescent="0.2"/>
  <cols>
    <col min="1" max="1" width="12" bestFit="1" customWidth="1"/>
    <col min="2" max="2" width="25.5" bestFit="1" customWidth="1"/>
    <col min="3" max="3" width="14" bestFit="1" customWidth="1"/>
    <col min="4" max="4" width="34.1640625" bestFit="1" customWidth="1"/>
    <col min="5" max="5" width="52.1640625" bestFit="1" customWidth="1"/>
    <col min="6" max="6" width="18.83203125" bestFit="1" customWidth="1"/>
    <col min="7" max="7" width="13.5" bestFit="1" customWidth="1"/>
    <col min="8" max="8" width="50.33203125" bestFit="1" customWidth="1"/>
    <col min="9" max="9" width="54.6640625" bestFit="1" customWidth="1"/>
    <col min="10" max="10" width="57" bestFit="1" customWidth="1"/>
    <col min="11" max="11" width="18.5" bestFit="1" customWidth="1"/>
    <col min="12" max="12" width="5.1640625" bestFit="1" customWidth="1"/>
    <col min="13" max="14" width="4.1640625" bestFit="1" customWidth="1"/>
    <col min="15" max="16" width="5.1640625" bestFit="1" customWidth="1"/>
    <col min="17" max="18" width="11.1640625" bestFit="1" customWidth="1"/>
    <col min="19" max="19" width="4.1640625" bestFit="1" customWidth="1"/>
    <col min="21" max="21" width="4.1640625" bestFit="1" customWidth="1"/>
    <col min="23" max="24" width="4.1640625" bestFit="1" customWidth="1"/>
    <col min="25" max="25" width="9.33203125" bestFit="1" customWidth="1"/>
    <col min="26" max="26" width="6.1640625" bestFit="1" customWidth="1"/>
    <col min="27" max="28" width="10.1640625" bestFit="1" customWidth="1"/>
    <col min="29" max="29" width="12.83203125" bestFit="1" customWidth="1"/>
    <col min="30" max="30" width="9.1640625" bestFit="1" customWidth="1"/>
    <col min="31" max="31" width="11.33203125" bestFit="1" customWidth="1"/>
  </cols>
  <sheetData>
    <row r="1" spans="1:3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10</v>
      </c>
      <c r="I1" s="1" t="s">
        <v>12</v>
      </c>
      <c r="J1" s="1" t="s">
        <v>13</v>
      </c>
      <c r="K1" s="1" t="s">
        <v>1740</v>
      </c>
      <c r="L1" s="1" t="s">
        <v>1770</v>
      </c>
      <c r="M1" s="1" t="s">
        <v>1741</v>
      </c>
      <c r="N1" s="1" t="s">
        <v>1742</v>
      </c>
      <c r="O1" s="1" t="s">
        <v>1743</v>
      </c>
      <c r="P1" s="1" t="s">
        <v>1744</v>
      </c>
      <c r="Q1" s="1" t="s">
        <v>1745</v>
      </c>
      <c r="R1" s="1" t="s">
        <v>1746</v>
      </c>
      <c r="S1" s="1" t="s">
        <v>1747</v>
      </c>
      <c r="T1" s="1" t="s">
        <v>1748</v>
      </c>
      <c r="U1" s="1" t="s">
        <v>1749</v>
      </c>
      <c r="V1" s="1" t="s">
        <v>1750</v>
      </c>
      <c r="W1" s="1" t="s">
        <v>1751</v>
      </c>
      <c r="X1" s="1" t="s">
        <v>1752</v>
      </c>
      <c r="Y1" s="1" t="s">
        <v>1771</v>
      </c>
      <c r="Z1" s="1" t="s">
        <v>1721</v>
      </c>
      <c r="AA1" s="1" t="s">
        <v>1722</v>
      </c>
      <c r="AB1" s="1" t="s">
        <v>1723</v>
      </c>
      <c r="AC1" s="1" t="s">
        <v>1772</v>
      </c>
      <c r="AD1" s="1" t="s">
        <v>1773</v>
      </c>
      <c r="AE1" s="1" t="s">
        <v>1759</v>
      </c>
    </row>
    <row r="2" spans="1:31" x14ac:dyDescent="0.2">
      <c r="A2" t="s">
        <v>14</v>
      </c>
      <c r="B2" t="s">
        <v>635</v>
      </c>
      <c r="C2" t="s">
        <v>661</v>
      </c>
      <c r="D2" t="s">
        <v>740</v>
      </c>
      <c r="E2" t="s">
        <v>944</v>
      </c>
      <c r="F2" t="s">
        <v>1601</v>
      </c>
      <c r="G2" t="s">
        <v>1626</v>
      </c>
      <c r="H2" t="s">
        <v>1654</v>
      </c>
      <c r="I2" t="s">
        <v>1682</v>
      </c>
      <c r="J2" t="s">
        <v>1697</v>
      </c>
      <c r="K2" t="s">
        <v>1753</v>
      </c>
      <c r="M2">
        <f>IF($K$2="","",VLOOKUP($K$2,'03_Thresholds_Archetypes'!$A:$M,2,FALSE))</f>
        <v>0</v>
      </c>
      <c r="N2">
        <f>IF($K$2="","",VLOOKUP($K$2,'03_Thresholds_Archetypes'!$A:$M,3,FALSE))</f>
        <v>30</v>
      </c>
      <c r="O2">
        <f>IF($K$2="","",VLOOKUP($K$2,'03_Thresholds_Archetypes'!$A:$M,4,FALSE))</f>
        <v>50</v>
      </c>
      <c r="P2">
        <f>IF($K$2="","",VLOOKUP($K$2,'03_Thresholds_Archetypes'!$A:$M,5,FALSE))</f>
        <v>70</v>
      </c>
      <c r="Q2">
        <f>IF($K$2="","",VLOOKUP($K$2,'03_Thresholds_Archetypes'!$A:$M,6,FALSE))</f>
        <v>90</v>
      </c>
      <c r="R2">
        <f>IF($K$2="","",VLOOKUP($K$2,'03_Thresholds_Archetypes'!$A:$M,7,FALSE))</f>
        <v>1000000000</v>
      </c>
      <c r="S2">
        <f>IF($K$2="","",VLOOKUP($K$2,'03_Thresholds_Archetypes'!$A:$M,8,FALSE))</f>
        <v>-3</v>
      </c>
      <c r="T2">
        <f>IF($K$2="","",VLOOKUP($K$2,'03_Thresholds_Archetypes'!$A:$M,9,FALSE))</f>
        <v>-2</v>
      </c>
      <c r="U2">
        <f>IF($K$2="","",VLOOKUP($K$2,'03_Thresholds_Archetypes'!$A:$M,10,FALSE))</f>
        <v>0</v>
      </c>
      <c r="V2">
        <f>IF($K$2="","",VLOOKUP($K$2,'03_Thresholds_Archetypes'!$A:$M,11,FALSE))</f>
        <v>2</v>
      </c>
      <c r="W2">
        <f>IF($K$2="","",VLOOKUP($K$2,'03_Thresholds_Archetypes'!$A:$M,12,FALSE))</f>
        <v>3</v>
      </c>
      <c r="X2">
        <f>IF($K$2="","",VLOOKUP($K$2,'03_Thresholds_Archetypes'!$A:$M,13,FALSE))</f>
        <v>3</v>
      </c>
      <c r="Y2">
        <f>IF($K$2="","",LOOKUP($L2,$M2:$R2,$S2:$X2))</f>
        <v>-3</v>
      </c>
      <c r="Z2">
        <f>IFERROR(VLOOKUP($A$2,'02_Benchmarks_by_NACE'!$A:$J,7,FALSE),"")</f>
        <v>69.5</v>
      </c>
      <c r="AA2">
        <f>IFERROR(VLOOKUP($A$2,'02_Benchmarks_by_NACE'!$A:$J,8,FALSE),"")</f>
        <v>100</v>
      </c>
      <c r="AB2">
        <f>IFERROR(VLOOKUP($A$2,'02_Benchmarks_by_NACE'!$A:$J,9,FALSE),"")</f>
        <v>100</v>
      </c>
      <c r="AC2">
        <f>IF(Z2="","",IF(LOWER($G$2)="lower_is_better",IF($L2&lt;=Z2*0.4,3,IF($L2&lt;=Z2*0.7,2,IF($L2&lt;=Z2,0,IF($L2&lt;=AB2,-2,-3)))),IF($L2&gt;=Z2*1.6,3,IF($L2&gt;=Z2*1.3,2,IF($L2&gt;=Z2,0,IF($L2&gt;=Z2/2,-2,-3))))))</f>
        <v>-3</v>
      </c>
      <c r="AD2">
        <f>IF($K$2&lt;&gt;"",Y2,IF(Z2&lt;&gt;"",AC2,""))</f>
        <v>-3</v>
      </c>
      <c r="AE2">
        <f>IF(AD2="","",VLOOKUP(AD2,'04_WUStG_Mapping'!$A:$B,2,TRUE))</f>
        <v>25</v>
      </c>
    </row>
    <row r="3" spans="1:31" x14ac:dyDescent="0.2">
      <c r="A3" t="s">
        <v>15</v>
      </c>
      <c r="B3" t="s">
        <v>635</v>
      </c>
      <c r="C3" t="s">
        <v>661</v>
      </c>
      <c r="D3" t="s">
        <v>740</v>
      </c>
      <c r="E3" t="s">
        <v>945</v>
      </c>
      <c r="F3" t="s">
        <v>1602</v>
      </c>
      <c r="G3" t="s">
        <v>1626</v>
      </c>
      <c r="H3" t="s">
        <v>1655</v>
      </c>
      <c r="I3" t="s">
        <v>1682</v>
      </c>
      <c r="J3" t="s">
        <v>1698</v>
      </c>
      <c r="K3" t="s">
        <v>1753</v>
      </c>
      <c r="M3">
        <f>IF($K$3="","",VLOOKUP($K$3,'03_Thresholds_Archetypes'!$A:$M,2,FALSE))</f>
        <v>0</v>
      </c>
      <c r="N3">
        <f>IF($K$3="","",VLOOKUP($K$3,'03_Thresholds_Archetypes'!$A:$M,3,FALSE))</f>
        <v>30</v>
      </c>
      <c r="O3">
        <f>IF($K$3="","",VLOOKUP($K$3,'03_Thresholds_Archetypes'!$A:$M,4,FALSE))</f>
        <v>50</v>
      </c>
      <c r="P3">
        <f>IF($K$3="","",VLOOKUP($K$3,'03_Thresholds_Archetypes'!$A:$M,5,FALSE))</f>
        <v>70</v>
      </c>
      <c r="Q3">
        <f>IF($K$3="","",VLOOKUP($K$3,'03_Thresholds_Archetypes'!$A:$M,6,FALSE))</f>
        <v>90</v>
      </c>
      <c r="R3">
        <f>IF($K$3="","",VLOOKUP($K$3,'03_Thresholds_Archetypes'!$A:$M,7,FALSE))</f>
        <v>1000000000</v>
      </c>
      <c r="S3">
        <f>IF($K$3="","",VLOOKUP($K$3,'03_Thresholds_Archetypes'!$A:$M,8,FALSE))</f>
        <v>-3</v>
      </c>
      <c r="T3">
        <f>IF($K$3="","",VLOOKUP($K$3,'03_Thresholds_Archetypes'!$A:$M,9,FALSE))</f>
        <v>-2</v>
      </c>
      <c r="U3">
        <f>IF($K$3="","",VLOOKUP($K$3,'03_Thresholds_Archetypes'!$A:$M,10,FALSE))</f>
        <v>0</v>
      </c>
      <c r="V3">
        <f>IF($K$3="","",VLOOKUP($K$3,'03_Thresholds_Archetypes'!$A:$M,11,FALSE))</f>
        <v>2</v>
      </c>
      <c r="W3">
        <f>IF($K$3="","",VLOOKUP($K$3,'03_Thresholds_Archetypes'!$A:$M,12,FALSE))</f>
        <v>3</v>
      </c>
      <c r="X3">
        <f>IF($K$3="","",VLOOKUP($K$3,'03_Thresholds_Archetypes'!$A:$M,13,FALSE))</f>
        <v>3</v>
      </c>
      <c r="Y3">
        <f>IF($K$3="","",LOOKUP($L3,$M3:$R3,$S3:$X3))</f>
        <v>-3</v>
      </c>
      <c r="Z3">
        <f>IFERROR(VLOOKUP($A$3,'02_Benchmarks_by_NACE'!$A:$J,7,FALSE),"")</f>
        <v>59.5</v>
      </c>
      <c r="AA3">
        <f>IFERROR(VLOOKUP($A$3,'02_Benchmarks_by_NACE'!$A:$J,8,FALSE),"")</f>
        <v>89.25</v>
      </c>
      <c r="AB3">
        <f>IFERROR(VLOOKUP($A$3,'02_Benchmarks_by_NACE'!$A:$J,9,FALSE),"")</f>
        <v>100</v>
      </c>
      <c r="AC3">
        <f>IF(Z3="","",IF(LOWER($G$3)="lower_is_better",IF($L3&lt;=Z3*0.4,3,IF($L3&lt;=Z3*0.7,2,IF($L3&lt;=Z3,0,IF($L3&lt;=AB3,-2,-3)))),IF($L3&gt;=Z3*1.6,3,IF($L3&gt;=Z3*1.3,2,IF($L3&gt;=Z3,0,IF($L3&gt;=Z3/2,-2,-3))))))</f>
        <v>-3</v>
      </c>
      <c r="AD3">
        <f>IF($K$3&lt;&gt;"",Y3,IF(Z3&lt;&gt;"",AC3,""))</f>
        <v>-3</v>
      </c>
      <c r="AE3">
        <f>IF(AD3="","",VLOOKUP(AD3,'04_WUStG_Mapping'!$A:$B,2,TRUE))</f>
        <v>25</v>
      </c>
    </row>
    <row r="4" spans="1:31" x14ac:dyDescent="0.2">
      <c r="A4" t="s">
        <v>16</v>
      </c>
      <c r="B4" t="s">
        <v>635</v>
      </c>
      <c r="C4" t="s">
        <v>661</v>
      </c>
      <c r="D4" t="s">
        <v>740</v>
      </c>
      <c r="E4" t="s">
        <v>946</v>
      </c>
      <c r="F4" t="s">
        <v>1603</v>
      </c>
      <c r="G4" t="s">
        <v>1627</v>
      </c>
      <c r="H4" t="s">
        <v>1656</v>
      </c>
      <c r="I4" t="s">
        <v>1682</v>
      </c>
      <c r="J4" t="s">
        <v>1699</v>
      </c>
      <c r="K4" t="s">
        <v>1755</v>
      </c>
      <c r="M4">
        <f>IF($K$4="","",VLOOKUP($K$4,'03_Thresholds_Archetypes'!$A:$M,2,FALSE))</f>
        <v>0</v>
      </c>
      <c r="N4">
        <f>IF($K$4="","",VLOOKUP($K$4,'03_Thresholds_Archetypes'!$A:$M,3,FALSE))</f>
        <v>1</v>
      </c>
      <c r="O4">
        <f>IF($K$4="","",VLOOKUP($K$4,'03_Thresholds_Archetypes'!$A:$M,4,FALSE))</f>
        <v>3</v>
      </c>
      <c r="P4">
        <f>IF($K$4="","",VLOOKUP($K$4,'03_Thresholds_Archetypes'!$A:$M,5,FALSE))</f>
        <v>5</v>
      </c>
      <c r="Q4">
        <f>IF($K$4="","",VLOOKUP($K$4,'03_Thresholds_Archetypes'!$A:$M,6,FALSE))</f>
        <v>1000000000</v>
      </c>
      <c r="R4">
        <f>IF($K$4="","",VLOOKUP($K$4,'03_Thresholds_Archetypes'!$A:$M,7,FALSE))</f>
        <v>1000000000</v>
      </c>
      <c r="S4">
        <f>IF($K$4="","",VLOOKUP($K$4,'03_Thresholds_Archetypes'!$A:$M,8,FALSE))</f>
        <v>3</v>
      </c>
      <c r="T4">
        <f>IF($K$4="","",VLOOKUP($K$4,'03_Thresholds_Archetypes'!$A:$M,9,FALSE))</f>
        <v>2</v>
      </c>
      <c r="U4">
        <f>IF($K$4="","",VLOOKUP($K$4,'03_Thresholds_Archetypes'!$A:$M,10,FALSE))</f>
        <v>0</v>
      </c>
      <c r="V4">
        <f>IF($K$4="","",VLOOKUP($K$4,'03_Thresholds_Archetypes'!$A:$M,11,FALSE))</f>
        <v>-2</v>
      </c>
      <c r="W4">
        <f>IF($K$4="","",VLOOKUP($K$4,'03_Thresholds_Archetypes'!$A:$M,12,FALSE))</f>
        <v>-3</v>
      </c>
      <c r="X4">
        <f>IF($K$4="","",VLOOKUP($K$4,'03_Thresholds_Archetypes'!$A:$M,13,FALSE))</f>
        <v>-3</v>
      </c>
      <c r="Y4">
        <f>IF($K$4="","",LOOKUP($L4,$M4:$R4,$S4:$X4))</f>
        <v>3</v>
      </c>
      <c r="Z4">
        <f>IFERROR(VLOOKUP($A$4,'02_Benchmarks_by_NACE'!$A:$J,7,FALSE),"")</f>
        <v>3</v>
      </c>
      <c r="AA4">
        <f>IFERROR(VLOOKUP($A$4,'02_Benchmarks_by_NACE'!$A:$J,8,FALSE),"")</f>
        <v>4.5</v>
      </c>
      <c r="AB4">
        <f>IFERROR(VLOOKUP($A$4,'02_Benchmarks_by_NACE'!$A:$J,9,FALSE),"")</f>
        <v>7.5</v>
      </c>
      <c r="AC4">
        <f>IF(Z4="","",IF(LOWER($G$4)="lower_is_better",IF($L4&lt;=Z4*0.4,3,IF($L4&lt;=Z4*0.7,2,IF($L4&lt;=Z4,0,IF($L4&lt;=AB4,-2,-3)))),IF($L4&gt;=Z4*1.6,3,IF($L4&gt;=Z4*1.3,2,IF($L4&gt;=Z4,0,IF($L4&gt;=Z4/2,-2,-3))))))</f>
        <v>3</v>
      </c>
      <c r="AD4">
        <f>IF($K$4&lt;&gt;"",Y4,IF(Z4&lt;&gt;"",AC4,""))</f>
        <v>3</v>
      </c>
      <c r="AE4">
        <f>IF(AD4="","",VLOOKUP(AD4,'04_WUStG_Mapping'!$A:$B,2,TRUE))</f>
        <v>0</v>
      </c>
    </row>
    <row r="5" spans="1:31" x14ac:dyDescent="0.2">
      <c r="A5" t="s">
        <v>17</v>
      </c>
      <c r="B5" t="s">
        <v>635</v>
      </c>
      <c r="C5" t="s">
        <v>662</v>
      </c>
      <c r="D5" t="s">
        <v>741</v>
      </c>
      <c r="E5" t="s">
        <v>947</v>
      </c>
      <c r="F5" t="s">
        <v>1601</v>
      </c>
      <c r="G5" t="s">
        <v>1626</v>
      </c>
      <c r="H5" t="s">
        <v>1654</v>
      </c>
      <c r="I5" t="s">
        <v>1682</v>
      </c>
      <c r="J5" t="s">
        <v>1697</v>
      </c>
      <c r="K5" t="s">
        <v>1753</v>
      </c>
      <c r="M5">
        <f>IF($K$5="","",VLOOKUP($K$5,'03_Thresholds_Archetypes'!$A:$M,2,FALSE))</f>
        <v>0</v>
      </c>
      <c r="N5">
        <f>IF($K$5="","",VLOOKUP($K$5,'03_Thresholds_Archetypes'!$A:$M,3,FALSE))</f>
        <v>30</v>
      </c>
      <c r="O5">
        <f>IF($K$5="","",VLOOKUP($K$5,'03_Thresholds_Archetypes'!$A:$M,4,FALSE))</f>
        <v>50</v>
      </c>
      <c r="P5">
        <f>IF($K$5="","",VLOOKUP($K$5,'03_Thresholds_Archetypes'!$A:$M,5,FALSE))</f>
        <v>70</v>
      </c>
      <c r="Q5">
        <f>IF($K$5="","",VLOOKUP($K$5,'03_Thresholds_Archetypes'!$A:$M,6,FALSE))</f>
        <v>90</v>
      </c>
      <c r="R5">
        <f>IF($K$5="","",VLOOKUP($K$5,'03_Thresholds_Archetypes'!$A:$M,7,FALSE))</f>
        <v>1000000000</v>
      </c>
      <c r="S5">
        <f>IF($K$5="","",VLOOKUP($K$5,'03_Thresholds_Archetypes'!$A:$M,8,FALSE))</f>
        <v>-3</v>
      </c>
      <c r="T5">
        <f>IF($K$5="","",VLOOKUP($K$5,'03_Thresholds_Archetypes'!$A:$M,9,FALSE))</f>
        <v>-2</v>
      </c>
      <c r="U5">
        <f>IF($K$5="","",VLOOKUP($K$5,'03_Thresholds_Archetypes'!$A:$M,10,FALSE))</f>
        <v>0</v>
      </c>
      <c r="V5">
        <f>IF($K$5="","",VLOOKUP($K$5,'03_Thresholds_Archetypes'!$A:$M,11,FALSE))</f>
        <v>2</v>
      </c>
      <c r="W5">
        <f>IF($K$5="","",VLOOKUP($K$5,'03_Thresholds_Archetypes'!$A:$M,12,FALSE))</f>
        <v>3</v>
      </c>
      <c r="X5">
        <f>IF($K$5="","",VLOOKUP($K$5,'03_Thresholds_Archetypes'!$A:$M,13,FALSE))</f>
        <v>3</v>
      </c>
      <c r="Y5">
        <f>IF($K$5="","",LOOKUP($L5,$M5:$R5,$S5:$X5))</f>
        <v>-3</v>
      </c>
      <c r="Z5">
        <f>IFERROR(VLOOKUP($A$5,'02_Benchmarks_by_NACE'!$A:$J,7,FALSE),"")</f>
        <v>69.5</v>
      </c>
      <c r="AA5">
        <f>IFERROR(VLOOKUP($A$5,'02_Benchmarks_by_NACE'!$A:$J,8,FALSE),"")</f>
        <v>100</v>
      </c>
      <c r="AB5">
        <f>IFERROR(VLOOKUP($A$5,'02_Benchmarks_by_NACE'!$A:$J,9,FALSE),"")</f>
        <v>100</v>
      </c>
      <c r="AC5">
        <f>IF(Z5="","",IF(LOWER($G$5)="lower_is_better",IF($L5&lt;=Z5*0.4,3,IF($L5&lt;=Z5*0.7,2,IF($L5&lt;=Z5,0,IF($L5&lt;=AB5,-2,-3)))),IF($L5&gt;=Z5*1.6,3,IF($L5&gt;=Z5*1.3,2,IF($L5&gt;=Z5,0,IF($L5&gt;=Z5/2,-2,-3))))))</f>
        <v>-3</v>
      </c>
      <c r="AD5">
        <f>IF($K$5&lt;&gt;"",Y5,IF(Z5&lt;&gt;"",AC5,""))</f>
        <v>-3</v>
      </c>
      <c r="AE5">
        <f>IF(AD5="","",VLOOKUP(AD5,'04_WUStG_Mapping'!$A:$B,2,TRUE))</f>
        <v>25</v>
      </c>
    </row>
    <row r="6" spans="1:31" x14ac:dyDescent="0.2">
      <c r="A6" t="s">
        <v>18</v>
      </c>
      <c r="B6" t="s">
        <v>635</v>
      </c>
      <c r="C6" t="s">
        <v>662</v>
      </c>
      <c r="D6" t="s">
        <v>741</v>
      </c>
      <c r="E6" t="s">
        <v>948</v>
      </c>
      <c r="F6" t="s">
        <v>1602</v>
      </c>
      <c r="G6" t="s">
        <v>1626</v>
      </c>
      <c r="H6" t="s">
        <v>1655</v>
      </c>
      <c r="I6" t="s">
        <v>1682</v>
      </c>
      <c r="J6" t="s">
        <v>1698</v>
      </c>
      <c r="K6" t="s">
        <v>1753</v>
      </c>
      <c r="M6">
        <f>IF($K$6="","",VLOOKUP($K$6,'03_Thresholds_Archetypes'!$A:$M,2,FALSE))</f>
        <v>0</v>
      </c>
      <c r="N6">
        <f>IF($K$6="","",VLOOKUP($K$6,'03_Thresholds_Archetypes'!$A:$M,3,FALSE))</f>
        <v>30</v>
      </c>
      <c r="O6">
        <f>IF($K$6="","",VLOOKUP($K$6,'03_Thresholds_Archetypes'!$A:$M,4,FALSE))</f>
        <v>50</v>
      </c>
      <c r="P6">
        <f>IF($K$6="","",VLOOKUP($K$6,'03_Thresholds_Archetypes'!$A:$M,5,FALSE))</f>
        <v>70</v>
      </c>
      <c r="Q6">
        <f>IF($K$6="","",VLOOKUP($K$6,'03_Thresholds_Archetypes'!$A:$M,6,FALSE))</f>
        <v>90</v>
      </c>
      <c r="R6">
        <f>IF($K$6="","",VLOOKUP($K$6,'03_Thresholds_Archetypes'!$A:$M,7,FALSE))</f>
        <v>1000000000</v>
      </c>
      <c r="S6">
        <f>IF($K$6="","",VLOOKUP($K$6,'03_Thresholds_Archetypes'!$A:$M,8,FALSE))</f>
        <v>-3</v>
      </c>
      <c r="T6">
        <f>IF($K$6="","",VLOOKUP($K$6,'03_Thresholds_Archetypes'!$A:$M,9,FALSE))</f>
        <v>-2</v>
      </c>
      <c r="U6">
        <f>IF($K$6="","",VLOOKUP($K$6,'03_Thresholds_Archetypes'!$A:$M,10,FALSE))</f>
        <v>0</v>
      </c>
      <c r="V6">
        <f>IF($K$6="","",VLOOKUP($K$6,'03_Thresholds_Archetypes'!$A:$M,11,FALSE))</f>
        <v>2</v>
      </c>
      <c r="W6">
        <f>IF($K$6="","",VLOOKUP($K$6,'03_Thresholds_Archetypes'!$A:$M,12,FALSE))</f>
        <v>3</v>
      </c>
      <c r="X6">
        <f>IF($K$6="","",VLOOKUP($K$6,'03_Thresholds_Archetypes'!$A:$M,13,FALSE))</f>
        <v>3</v>
      </c>
      <c r="Y6">
        <f>IF($K$6="","",LOOKUP($L6,$M6:$R6,$S6:$X6))</f>
        <v>-3</v>
      </c>
      <c r="Z6">
        <f>IFERROR(VLOOKUP($A$6,'02_Benchmarks_by_NACE'!$A:$J,7,FALSE),"")</f>
        <v>59.5</v>
      </c>
      <c r="AA6">
        <f>IFERROR(VLOOKUP($A$6,'02_Benchmarks_by_NACE'!$A:$J,8,FALSE),"")</f>
        <v>89.25</v>
      </c>
      <c r="AB6">
        <f>IFERROR(VLOOKUP($A$6,'02_Benchmarks_by_NACE'!$A:$J,9,FALSE),"")</f>
        <v>100</v>
      </c>
      <c r="AC6">
        <f>IF(Z6="","",IF(LOWER($G$6)="lower_is_better",IF($L6&lt;=Z6*0.4,3,IF($L6&lt;=Z6*0.7,2,IF($L6&lt;=Z6,0,IF($L6&lt;=AB6,-2,-3)))),IF($L6&gt;=Z6*1.6,3,IF($L6&gt;=Z6*1.3,2,IF($L6&gt;=Z6,0,IF($L6&gt;=Z6/2,-2,-3))))))</f>
        <v>-3</v>
      </c>
      <c r="AD6">
        <f>IF($K$6&lt;&gt;"",Y6,IF(Z6&lt;&gt;"",AC6,""))</f>
        <v>-3</v>
      </c>
      <c r="AE6">
        <f>IF(AD6="","",VLOOKUP(AD6,'04_WUStG_Mapping'!$A:$B,2,TRUE))</f>
        <v>25</v>
      </c>
    </row>
    <row r="7" spans="1:31" x14ac:dyDescent="0.2">
      <c r="A7" t="s">
        <v>19</v>
      </c>
      <c r="B7" t="s">
        <v>635</v>
      </c>
      <c r="C7" t="s">
        <v>662</v>
      </c>
      <c r="D7" t="s">
        <v>741</v>
      </c>
      <c r="E7" t="s">
        <v>949</v>
      </c>
      <c r="F7" t="s">
        <v>1603</v>
      </c>
      <c r="G7" t="s">
        <v>1627</v>
      </c>
      <c r="H7" t="s">
        <v>1656</v>
      </c>
      <c r="I7" t="s">
        <v>1682</v>
      </c>
      <c r="J7" t="s">
        <v>1699</v>
      </c>
      <c r="K7" t="s">
        <v>1755</v>
      </c>
      <c r="M7">
        <f>IF($K$7="","",VLOOKUP($K$7,'03_Thresholds_Archetypes'!$A:$M,2,FALSE))</f>
        <v>0</v>
      </c>
      <c r="N7">
        <f>IF($K$7="","",VLOOKUP($K$7,'03_Thresholds_Archetypes'!$A:$M,3,FALSE))</f>
        <v>1</v>
      </c>
      <c r="O7">
        <f>IF($K$7="","",VLOOKUP($K$7,'03_Thresholds_Archetypes'!$A:$M,4,FALSE))</f>
        <v>3</v>
      </c>
      <c r="P7">
        <f>IF($K$7="","",VLOOKUP($K$7,'03_Thresholds_Archetypes'!$A:$M,5,FALSE))</f>
        <v>5</v>
      </c>
      <c r="Q7">
        <f>IF($K$7="","",VLOOKUP($K$7,'03_Thresholds_Archetypes'!$A:$M,6,FALSE))</f>
        <v>1000000000</v>
      </c>
      <c r="R7">
        <f>IF($K$7="","",VLOOKUP($K$7,'03_Thresholds_Archetypes'!$A:$M,7,FALSE))</f>
        <v>1000000000</v>
      </c>
      <c r="S7">
        <f>IF($K$7="","",VLOOKUP($K$7,'03_Thresholds_Archetypes'!$A:$M,8,FALSE))</f>
        <v>3</v>
      </c>
      <c r="T7">
        <f>IF($K$7="","",VLOOKUP($K$7,'03_Thresholds_Archetypes'!$A:$M,9,FALSE))</f>
        <v>2</v>
      </c>
      <c r="U7">
        <f>IF($K$7="","",VLOOKUP($K$7,'03_Thresholds_Archetypes'!$A:$M,10,FALSE))</f>
        <v>0</v>
      </c>
      <c r="V7">
        <f>IF($K$7="","",VLOOKUP($K$7,'03_Thresholds_Archetypes'!$A:$M,11,FALSE))</f>
        <v>-2</v>
      </c>
      <c r="W7">
        <f>IF($K$7="","",VLOOKUP($K$7,'03_Thresholds_Archetypes'!$A:$M,12,FALSE))</f>
        <v>-3</v>
      </c>
      <c r="X7">
        <f>IF($K$7="","",VLOOKUP($K$7,'03_Thresholds_Archetypes'!$A:$M,13,FALSE))</f>
        <v>-3</v>
      </c>
      <c r="Y7">
        <f>IF($K$7="","",LOOKUP($L7,$M7:$R7,$S7:$X7))</f>
        <v>3</v>
      </c>
      <c r="Z7">
        <f>IFERROR(VLOOKUP($A$7,'02_Benchmarks_by_NACE'!$A:$J,7,FALSE),"")</f>
        <v>3</v>
      </c>
      <c r="AA7">
        <f>IFERROR(VLOOKUP($A$7,'02_Benchmarks_by_NACE'!$A:$J,8,FALSE),"")</f>
        <v>4.5</v>
      </c>
      <c r="AB7">
        <f>IFERROR(VLOOKUP($A$7,'02_Benchmarks_by_NACE'!$A:$J,9,FALSE),"")</f>
        <v>7.5</v>
      </c>
      <c r="AC7">
        <f>IF(Z7="","",IF(LOWER($G$7)="lower_is_better",IF($L7&lt;=Z7*0.4,3,IF($L7&lt;=Z7*0.7,2,IF($L7&lt;=Z7,0,IF($L7&lt;=AB7,-2,-3)))),IF($L7&gt;=Z7*1.6,3,IF($L7&gt;=Z7*1.3,2,IF($L7&gt;=Z7,0,IF($L7&gt;=Z7/2,-2,-3))))))</f>
        <v>3</v>
      </c>
      <c r="AD7">
        <f>IF($K$7&lt;&gt;"",Y7,IF(Z7&lt;&gt;"",AC7,""))</f>
        <v>3</v>
      </c>
      <c r="AE7">
        <f>IF(AD7="","",VLOOKUP(AD7,'04_WUStG_Mapping'!$A:$B,2,TRUE))</f>
        <v>0</v>
      </c>
    </row>
    <row r="8" spans="1:31" x14ac:dyDescent="0.2">
      <c r="A8" t="s">
        <v>20</v>
      </c>
      <c r="B8" t="s">
        <v>635</v>
      </c>
      <c r="C8" t="s">
        <v>661</v>
      </c>
      <c r="D8" t="s">
        <v>742</v>
      </c>
      <c r="E8" t="s">
        <v>950</v>
      </c>
      <c r="F8" t="s">
        <v>1602</v>
      </c>
      <c r="G8" t="s">
        <v>1626</v>
      </c>
      <c r="H8" t="s">
        <v>1655</v>
      </c>
      <c r="I8" t="s">
        <v>1683</v>
      </c>
      <c r="J8" t="s">
        <v>1698</v>
      </c>
      <c r="K8" t="s">
        <v>1753</v>
      </c>
      <c r="M8">
        <f>IF($K$8="","",VLOOKUP($K$8,'03_Thresholds_Archetypes'!$A:$M,2,FALSE))</f>
        <v>0</v>
      </c>
      <c r="N8">
        <f>IF($K$8="","",VLOOKUP($K$8,'03_Thresholds_Archetypes'!$A:$M,3,FALSE))</f>
        <v>30</v>
      </c>
      <c r="O8">
        <f>IF($K$8="","",VLOOKUP($K$8,'03_Thresholds_Archetypes'!$A:$M,4,FALSE))</f>
        <v>50</v>
      </c>
      <c r="P8">
        <f>IF($K$8="","",VLOOKUP($K$8,'03_Thresholds_Archetypes'!$A:$M,5,FALSE))</f>
        <v>70</v>
      </c>
      <c r="Q8">
        <f>IF($K$8="","",VLOOKUP($K$8,'03_Thresholds_Archetypes'!$A:$M,6,FALSE))</f>
        <v>90</v>
      </c>
      <c r="R8">
        <f>IF($K$8="","",VLOOKUP($K$8,'03_Thresholds_Archetypes'!$A:$M,7,FALSE))</f>
        <v>1000000000</v>
      </c>
      <c r="S8">
        <f>IF($K$8="","",VLOOKUP($K$8,'03_Thresholds_Archetypes'!$A:$M,8,FALSE))</f>
        <v>-3</v>
      </c>
      <c r="T8">
        <f>IF($K$8="","",VLOOKUP($K$8,'03_Thresholds_Archetypes'!$A:$M,9,FALSE))</f>
        <v>-2</v>
      </c>
      <c r="U8">
        <f>IF($K$8="","",VLOOKUP($K$8,'03_Thresholds_Archetypes'!$A:$M,10,FALSE))</f>
        <v>0</v>
      </c>
      <c r="V8">
        <f>IF($K$8="","",VLOOKUP($K$8,'03_Thresholds_Archetypes'!$A:$M,11,FALSE))</f>
        <v>2</v>
      </c>
      <c r="W8">
        <f>IF($K$8="","",VLOOKUP($K$8,'03_Thresholds_Archetypes'!$A:$M,12,FALSE))</f>
        <v>3</v>
      </c>
      <c r="X8">
        <f>IF($K$8="","",VLOOKUP($K$8,'03_Thresholds_Archetypes'!$A:$M,13,FALSE))</f>
        <v>3</v>
      </c>
      <c r="Y8">
        <f>IF($K$8="","",LOOKUP($L8,$M8:$R8,$S8:$X8))</f>
        <v>-3</v>
      </c>
      <c r="Z8">
        <f>IFERROR(VLOOKUP($A$8,'02_Benchmarks_by_NACE'!$A:$J,7,FALSE),"")</f>
        <v>59.5</v>
      </c>
      <c r="AA8">
        <f>IFERROR(VLOOKUP($A$8,'02_Benchmarks_by_NACE'!$A:$J,8,FALSE),"")</f>
        <v>89.25</v>
      </c>
      <c r="AB8">
        <f>IFERROR(VLOOKUP($A$8,'02_Benchmarks_by_NACE'!$A:$J,9,FALSE),"")</f>
        <v>100</v>
      </c>
      <c r="AC8">
        <f>IF(Z8="","",IF(LOWER($G$8)="lower_is_better",IF($L8&lt;=Z8*0.4,3,IF($L8&lt;=Z8*0.7,2,IF($L8&lt;=Z8,0,IF($L8&lt;=AB8,-2,-3)))),IF($L8&gt;=Z8*1.6,3,IF($L8&gt;=Z8*1.3,2,IF($L8&gt;=Z8,0,IF($L8&gt;=Z8/2,-2,-3))))))</f>
        <v>-3</v>
      </c>
      <c r="AD8">
        <f>IF($K$8&lt;&gt;"",Y8,IF(Z8&lt;&gt;"",AC8,""))</f>
        <v>-3</v>
      </c>
      <c r="AE8">
        <f>IF(AD8="","",VLOOKUP(AD8,'04_WUStG_Mapping'!$A:$B,2,TRUE))</f>
        <v>25</v>
      </c>
    </row>
    <row r="9" spans="1:31" x14ac:dyDescent="0.2">
      <c r="A9" t="s">
        <v>21</v>
      </c>
      <c r="B9" t="s">
        <v>635</v>
      </c>
      <c r="C9" t="s">
        <v>661</v>
      </c>
      <c r="D9" t="s">
        <v>742</v>
      </c>
      <c r="E9" t="s">
        <v>951</v>
      </c>
      <c r="F9" t="s">
        <v>1604</v>
      </c>
      <c r="G9" t="s">
        <v>1626</v>
      </c>
      <c r="H9" t="s">
        <v>1657</v>
      </c>
      <c r="I9" t="s">
        <v>1683</v>
      </c>
      <c r="J9" t="s">
        <v>1698</v>
      </c>
      <c r="K9" t="s">
        <v>1753</v>
      </c>
      <c r="M9">
        <f>IF($K$9="","",VLOOKUP($K$9,'03_Thresholds_Archetypes'!$A:$M,2,FALSE))</f>
        <v>0</v>
      </c>
      <c r="N9">
        <f>IF($K$9="","",VLOOKUP($K$9,'03_Thresholds_Archetypes'!$A:$M,3,FALSE))</f>
        <v>30</v>
      </c>
      <c r="O9">
        <f>IF($K$9="","",VLOOKUP($K$9,'03_Thresholds_Archetypes'!$A:$M,4,FALSE))</f>
        <v>50</v>
      </c>
      <c r="P9">
        <f>IF($K$9="","",VLOOKUP($K$9,'03_Thresholds_Archetypes'!$A:$M,5,FALSE))</f>
        <v>70</v>
      </c>
      <c r="Q9">
        <f>IF($K$9="","",VLOOKUP($K$9,'03_Thresholds_Archetypes'!$A:$M,6,FALSE))</f>
        <v>90</v>
      </c>
      <c r="R9">
        <f>IF($K$9="","",VLOOKUP($K$9,'03_Thresholds_Archetypes'!$A:$M,7,FALSE))</f>
        <v>1000000000</v>
      </c>
      <c r="S9">
        <f>IF($K$9="","",VLOOKUP($K$9,'03_Thresholds_Archetypes'!$A:$M,8,FALSE))</f>
        <v>-3</v>
      </c>
      <c r="T9">
        <f>IF($K$9="","",VLOOKUP($K$9,'03_Thresholds_Archetypes'!$A:$M,9,FALSE))</f>
        <v>-2</v>
      </c>
      <c r="U9">
        <f>IF($K$9="","",VLOOKUP($K$9,'03_Thresholds_Archetypes'!$A:$M,10,FALSE))</f>
        <v>0</v>
      </c>
      <c r="V9">
        <f>IF($K$9="","",VLOOKUP($K$9,'03_Thresholds_Archetypes'!$A:$M,11,FALSE))</f>
        <v>2</v>
      </c>
      <c r="W9">
        <f>IF($K$9="","",VLOOKUP($K$9,'03_Thresholds_Archetypes'!$A:$M,12,FALSE))</f>
        <v>3</v>
      </c>
      <c r="X9">
        <f>IF($K$9="","",VLOOKUP($K$9,'03_Thresholds_Archetypes'!$A:$M,13,FALSE))</f>
        <v>3</v>
      </c>
      <c r="Y9">
        <f>IF($K$9="","",LOOKUP($L9,$M9:$R9,$S9:$X9))</f>
        <v>-3</v>
      </c>
      <c r="Z9">
        <f>IFERROR(VLOOKUP($A$9,'02_Benchmarks_by_NACE'!$A:$J,7,FALSE),"")</f>
        <v>82</v>
      </c>
      <c r="AA9">
        <f>IFERROR(VLOOKUP($A$9,'02_Benchmarks_by_NACE'!$A:$J,8,FALSE),"")</f>
        <v>100</v>
      </c>
      <c r="AB9">
        <f>IFERROR(VLOOKUP($A$9,'02_Benchmarks_by_NACE'!$A:$J,9,FALSE),"")</f>
        <v>100</v>
      </c>
      <c r="AC9">
        <f>IF(Z9="","",IF(LOWER($G$9)="lower_is_better",IF($L9&lt;=Z9*0.4,3,IF($L9&lt;=Z9*0.7,2,IF($L9&lt;=Z9,0,IF($L9&lt;=AB9,-2,-3)))),IF($L9&gt;=Z9*1.6,3,IF($L9&gt;=Z9*1.3,2,IF($L9&gt;=Z9,0,IF($L9&gt;=Z9/2,-2,-3))))))</f>
        <v>-3</v>
      </c>
      <c r="AD9">
        <f>IF($K$9&lt;&gt;"",Y9,IF(Z9&lt;&gt;"",AC9,""))</f>
        <v>-3</v>
      </c>
      <c r="AE9">
        <f>IF(AD9="","",VLOOKUP(AD9,'04_WUStG_Mapping'!$A:$B,2,TRUE))</f>
        <v>25</v>
      </c>
    </row>
    <row r="10" spans="1:31" x14ac:dyDescent="0.2">
      <c r="A10" t="s">
        <v>22</v>
      </c>
      <c r="B10" t="s">
        <v>635</v>
      </c>
      <c r="C10" t="s">
        <v>661</v>
      </c>
      <c r="D10" t="s">
        <v>742</v>
      </c>
      <c r="E10" t="s">
        <v>952</v>
      </c>
      <c r="F10" t="s">
        <v>1605</v>
      </c>
      <c r="G10" t="s">
        <v>1626</v>
      </c>
      <c r="H10" t="s">
        <v>1658</v>
      </c>
      <c r="I10" t="s">
        <v>1684</v>
      </c>
      <c r="J10" t="s">
        <v>1698</v>
      </c>
      <c r="K10" t="s">
        <v>1753</v>
      </c>
      <c r="M10">
        <f>IF($K$10="","",VLOOKUP($K$10,'03_Thresholds_Archetypes'!$A:$M,2,FALSE))</f>
        <v>0</v>
      </c>
      <c r="N10">
        <f>IF($K$10="","",VLOOKUP($K$10,'03_Thresholds_Archetypes'!$A:$M,3,FALSE))</f>
        <v>30</v>
      </c>
      <c r="O10">
        <f>IF($K$10="","",VLOOKUP($K$10,'03_Thresholds_Archetypes'!$A:$M,4,FALSE))</f>
        <v>50</v>
      </c>
      <c r="P10">
        <f>IF($K$10="","",VLOOKUP($K$10,'03_Thresholds_Archetypes'!$A:$M,5,FALSE))</f>
        <v>70</v>
      </c>
      <c r="Q10">
        <f>IF($K$10="","",VLOOKUP($K$10,'03_Thresholds_Archetypes'!$A:$M,6,FALSE))</f>
        <v>90</v>
      </c>
      <c r="R10">
        <f>IF($K$10="","",VLOOKUP($K$10,'03_Thresholds_Archetypes'!$A:$M,7,FALSE))</f>
        <v>1000000000</v>
      </c>
      <c r="S10">
        <f>IF($K$10="","",VLOOKUP($K$10,'03_Thresholds_Archetypes'!$A:$M,8,FALSE))</f>
        <v>-3</v>
      </c>
      <c r="T10">
        <f>IF($K$10="","",VLOOKUP($K$10,'03_Thresholds_Archetypes'!$A:$M,9,FALSE))</f>
        <v>-2</v>
      </c>
      <c r="U10">
        <f>IF($K$10="","",VLOOKUP($K$10,'03_Thresholds_Archetypes'!$A:$M,10,FALSE))</f>
        <v>0</v>
      </c>
      <c r="V10">
        <f>IF($K$10="","",VLOOKUP($K$10,'03_Thresholds_Archetypes'!$A:$M,11,FALSE))</f>
        <v>2</v>
      </c>
      <c r="W10">
        <f>IF($K$10="","",VLOOKUP($K$10,'03_Thresholds_Archetypes'!$A:$M,12,FALSE))</f>
        <v>3</v>
      </c>
      <c r="X10">
        <f>IF($K$10="","",VLOOKUP($K$10,'03_Thresholds_Archetypes'!$A:$M,13,FALSE))</f>
        <v>3</v>
      </c>
      <c r="Y10">
        <f>IF($K$10="","",LOOKUP($L10,$M10:$R10,$S10:$X10))</f>
        <v>-3</v>
      </c>
      <c r="Z10">
        <f>IFERROR(VLOOKUP($A$10,'02_Benchmarks_by_NACE'!$A:$J,7,FALSE),"")</f>
        <v>49.5</v>
      </c>
      <c r="AA10">
        <f>IFERROR(VLOOKUP($A$10,'02_Benchmarks_by_NACE'!$A:$J,8,FALSE),"")</f>
        <v>74.25</v>
      </c>
      <c r="AB10">
        <f>IFERROR(VLOOKUP($A$10,'02_Benchmarks_by_NACE'!$A:$J,9,FALSE),"")</f>
        <v>100</v>
      </c>
      <c r="AC10">
        <f>IF(Z10="","",IF(LOWER($G$10)="lower_is_better",IF($L10&lt;=Z10*0.4,3,IF($L10&lt;=Z10*0.7,2,IF($L10&lt;=Z10,0,IF($L10&lt;=AB10,-2,-3)))),IF($L10&gt;=Z10*1.6,3,IF($L10&gt;=Z10*1.3,2,IF($L10&gt;=Z10,0,IF($L10&gt;=Z10/2,-2,-3))))))</f>
        <v>-3</v>
      </c>
      <c r="AD10">
        <f>IF($K$10&lt;&gt;"",Y10,IF(Z10&lt;&gt;"",AC10,""))</f>
        <v>-3</v>
      </c>
      <c r="AE10">
        <f>IF(AD10="","",VLOOKUP(AD10,'04_WUStG_Mapping'!$A:$B,2,TRUE))</f>
        <v>25</v>
      </c>
    </row>
    <row r="11" spans="1:31" x14ac:dyDescent="0.2">
      <c r="A11" t="s">
        <v>23</v>
      </c>
      <c r="B11" t="s">
        <v>635</v>
      </c>
      <c r="C11" t="s">
        <v>663</v>
      </c>
      <c r="D11" t="s">
        <v>743</v>
      </c>
      <c r="E11" t="s">
        <v>953</v>
      </c>
      <c r="F11" t="s">
        <v>1606</v>
      </c>
      <c r="G11" t="s">
        <v>1627</v>
      </c>
      <c r="H11" t="s">
        <v>1659</v>
      </c>
      <c r="I11" t="s">
        <v>1685</v>
      </c>
      <c r="J11" t="s">
        <v>1700</v>
      </c>
      <c r="K11" t="s">
        <v>1755</v>
      </c>
      <c r="M11">
        <f>IF($K$11="","",VLOOKUP($K$11,'03_Thresholds_Archetypes'!$A:$M,2,FALSE))</f>
        <v>0</v>
      </c>
      <c r="N11">
        <f>IF($K$11="","",VLOOKUP($K$11,'03_Thresholds_Archetypes'!$A:$M,3,FALSE))</f>
        <v>1</v>
      </c>
      <c r="O11">
        <f>IF($K$11="","",VLOOKUP($K$11,'03_Thresholds_Archetypes'!$A:$M,4,FALSE))</f>
        <v>3</v>
      </c>
      <c r="P11">
        <f>IF($K$11="","",VLOOKUP($K$11,'03_Thresholds_Archetypes'!$A:$M,5,FALSE))</f>
        <v>5</v>
      </c>
      <c r="Q11">
        <f>IF($K$11="","",VLOOKUP($K$11,'03_Thresholds_Archetypes'!$A:$M,6,FALSE))</f>
        <v>1000000000</v>
      </c>
      <c r="R11">
        <f>IF($K$11="","",VLOOKUP($K$11,'03_Thresholds_Archetypes'!$A:$M,7,FALSE))</f>
        <v>1000000000</v>
      </c>
      <c r="S11">
        <f>IF($K$11="","",VLOOKUP($K$11,'03_Thresholds_Archetypes'!$A:$M,8,FALSE))</f>
        <v>3</v>
      </c>
      <c r="T11">
        <f>IF($K$11="","",VLOOKUP($K$11,'03_Thresholds_Archetypes'!$A:$M,9,FALSE))</f>
        <v>2</v>
      </c>
      <c r="U11">
        <f>IF($K$11="","",VLOOKUP($K$11,'03_Thresholds_Archetypes'!$A:$M,10,FALSE))</f>
        <v>0</v>
      </c>
      <c r="V11">
        <f>IF($K$11="","",VLOOKUP($K$11,'03_Thresholds_Archetypes'!$A:$M,11,FALSE))</f>
        <v>-2</v>
      </c>
      <c r="W11">
        <f>IF($K$11="","",VLOOKUP($K$11,'03_Thresholds_Archetypes'!$A:$M,12,FALSE))</f>
        <v>-3</v>
      </c>
      <c r="X11">
        <f>IF($K$11="","",VLOOKUP($K$11,'03_Thresholds_Archetypes'!$A:$M,13,FALSE))</f>
        <v>-3</v>
      </c>
      <c r="Y11">
        <f>IF($K$11="","",LOOKUP($L11,$M11:$R11,$S11:$X11))</f>
        <v>3</v>
      </c>
      <c r="Z11">
        <f>IFERROR(VLOOKUP($A$11,'02_Benchmarks_by_NACE'!$A:$J,7,FALSE),"")</f>
        <v>0.5</v>
      </c>
      <c r="AA11">
        <f>IFERROR(VLOOKUP($A$11,'02_Benchmarks_by_NACE'!$A:$J,8,FALSE),"")</f>
        <v>0.75</v>
      </c>
      <c r="AB11">
        <f>IFERROR(VLOOKUP($A$11,'02_Benchmarks_by_NACE'!$A:$J,9,FALSE),"")</f>
        <v>1.25</v>
      </c>
      <c r="AC11">
        <f>IF(Z11="","",IF(LOWER($G$11)="lower_is_better",IF($L11&lt;=Z11*0.4,3,IF($L11&lt;=Z11*0.7,2,IF($L11&lt;=Z11,0,IF($L11&lt;=AB11,-2,-3)))),IF($L11&gt;=Z11*1.6,3,IF($L11&gt;=Z11*1.3,2,IF($L11&gt;=Z11,0,IF($L11&gt;=Z11/2,-2,-3))))))</f>
        <v>3</v>
      </c>
      <c r="AD11">
        <f>IF($K$11&lt;&gt;"",Y11,IF(Z11&lt;&gt;"",AC11,""))</f>
        <v>3</v>
      </c>
      <c r="AE11">
        <f>IF(AD11="","",VLOOKUP(AD11,'04_WUStG_Mapping'!$A:$B,2,TRUE))</f>
        <v>0</v>
      </c>
    </row>
    <row r="12" spans="1:31" x14ac:dyDescent="0.2">
      <c r="A12" t="s">
        <v>24</v>
      </c>
      <c r="B12" t="s">
        <v>635</v>
      </c>
      <c r="C12" t="s">
        <v>663</v>
      </c>
      <c r="D12" t="s">
        <v>743</v>
      </c>
      <c r="E12" t="s">
        <v>954</v>
      </c>
      <c r="F12" t="s">
        <v>1607</v>
      </c>
      <c r="G12" t="s">
        <v>1626</v>
      </c>
      <c r="H12" t="s">
        <v>1660</v>
      </c>
      <c r="I12" t="s">
        <v>1685</v>
      </c>
      <c r="J12" t="s">
        <v>1700</v>
      </c>
      <c r="K12" t="s">
        <v>1774</v>
      </c>
      <c r="M12" t="e">
        <f>IF($K$12="","",VLOOKUP($K$12,'03_Thresholds_Archetypes'!$A:$M,2,FALSE))</f>
        <v>#N/A</v>
      </c>
      <c r="N12" t="e">
        <f>IF($K$12="","",VLOOKUP($K$12,'03_Thresholds_Archetypes'!$A:$M,3,FALSE))</f>
        <v>#N/A</v>
      </c>
      <c r="O12" t="e">
        <f>IF($K$12="","",VLOOKUP($K$12,'03_Thresholds_Archetypes'!$A:$M,4,FALSE))</f>
        <v>#N/A</v>
      </c>
      <c r="P12" t="e">
        <f>IF($K$12="","",VLOOKUP($K$12,'03_Thresholds_Archetypes'!$A:$M,5,FALSE))</f>
        <v>#N/A</v>
      </c>
      <c r="Q12" t="e">
        <f>IF($K$12="","",VLOOKUP($K$12,'03_Thresholds_Archetypes'!$A:$M,6,FALSE))</f>
        <v>#N/A</v>
      </c>
      <c r="R12" t="e">
        <f>IF($K$12="","",VLOOKUP($K$12,'03_Thresholds_Archetypes'!$A:$M,7,FALSE))</f>
        <v>#N/A</v>
      </c>
      <c r="S12" t="e">
        <f>IF($K$12="","",VLOOKUP($K$12,'03_Thresholds_Archetypes'!$A:$M,8,FALSE))</f>
        <v>#N/A</v>
      </c>
      <c r="T12" t="e">
        <f>IF($K$12="","",VLOOKUP($K$12,'03_Thresholds_Archetypes'!$A:$M,9,FALSE))</f>
        <v>#N/A</v>
      </c>
      <c r="U12" t="e">
        <f>IF($K$12="","",VLOOKUP($K$12,'03_Thresholds_Archetypes'!$A:$M,10,FALSE))</f>
        <v>#N/A</v>
      </c>
      <c r="V12" t="e">
        <f>IF($K$12="","",VLOOKUP($K$12,'03_Thresholds_Archetypes'!$A:$M,11,FALSE))</f>
        <v>#N/A</v>
      </c>
      <c r="W12" t="e">
        <f>IF($K$12="","",VLOOKUP($K$12,'03_Thresholds_Archetypes'!$A:$M,12,FALSE))</f>
        <v>#N/A</v>
      </c>
      <c r="X12" t="e">
        <f>IF($K$12="","",VLOOKUP($K$12,'03_Thresholds_Archetypes'!$A:$M,13,FALSE))</f>
        <v>#N/A</v>
      </c>
      <c r="Y12" t="e">
        <f>IF($K$12="","",LOOKUP($L12,$M12:$R12,$S12:$X12))</f>
        <v>#N/A</v>
      </c>
      <c r="Z12">
        <f>IFERROR(VLOOKUP($A$12,'02_Benchmarks_by_NACE'!$A:$J,7,FALSE),"")</f>
        <v>0.66999999999999993</v>
      </c>
      <c r="AA12">
        <f>IFERROR(VLOOKUP($A$12,'02_Benchmarks_by_NACE'!$A:$J,8,FALSE),"")</f>
        <v>1</v>
      </c>
      <c r="AB12">
        <f>IFERROR(VLOOKUP($A$12,'02_Benchmarks_by_NACE'!$A:$J,9,FALSE),"")</f>
        <v>1</v>
      </c>
      <c r="AC12">
        <f>IF(Z12="","",IF(LOWER($G$12)="lower_is_better",IF($L12&lt;=Z12*0.4,3,IF($L12&lt;=Z12*0.7,2,IF($L12&lt;=Z12,0,IF($L12&lt;=AB12,-2,-3)))),IF($L12&gt;=Z12*1.6,3,IF($L12&gt;=Z12*1.3,2,IF($L12&gt;=Z12,0,IF($L12&gt;=Z12/2,-2,-3))))))</f>
        <v>-3</v>
      </c>
      <c r="AD12" t="e">
        <f>IF($K$12&lt;&gt;"",Y12,IF(Z12&lt;&gt;"",AC12,""))</f>
        <v>#N/A</v>
      </c>
      <c r="AE12" t="e">
        <f>IF(AD12="","",VLOOKUP(AD12,'04_WUStG_Mapping'!$A:$B,2,TRUE))</f>
        <v>#N/A</v>
      </c>
    </row>
    <row r="13" spans="1:31" x14ac:dyDescent="0.2">
      <c r="A13" t="s">
        <v>25</v>
      </c>
      <c r="B13" t="s">
        <v>635</v>
      </c>
      <c r="C13" t="s">
        <v>663</v>
      </c>
      <c r="D13" t="s">
        <v>743</v>
      </c>
      <c r="E13" t="s">
        <v>955</v>
      </c>
      <c r="F13" t="s">
        <v>1607</v>
      </c>
      <c r="G13" t="s">
        <v>1626</v>
      </c>
      <c r="H13" t="s">
        <v>1661</v>
      </c>
      <c r="I13" t="s">
        <v>1685</v>
      </c>
      <c r="J13" t="s">
        <v>1700</v>
      </c>
      <c r="K13" t="s">
        <v>1774</v>
      </c>
      <c r="M13" t="e">
        <f>IF($K$13="","",VLOOKUP($K$13,'03_Thresholds_Archetypes'!$A:$M,2,FALSE))</f>
        <v>#N/A</v>
      </c>
      <c r="N13" t="e">
        <f>IF($K$13="","",VLOOKUP($K$13,'03_Thresholds_Archetypes'!$A:$M,3,FALSE))</f>
        <v>#N/A</v>
      </c>
      <c r="O13" t="e">
        <f>IF($K$13="","",VLOOKUP($K$13,'03_Thresholds_Archetypes'!$A:$M,4,FALSE))</f>
        <v>#N/A</v>
      </c>
      <c r="P13" t="e">
        <f>IF($K$13="","",VLOOKUP($K$13,'03_Thresholds_Archetypes'!$A:$M,5,FALSE))</f>
        <v>#N/A</v>
      </c>
      <c r="Q13" t="e">
        <f>IF($K$13="","",VLOOKUP($K$13,'03_Thresholds_Archetypes'!$A:$M,6,FALSE))</f>
        <v>#N/A</v>
      </c>
      <c r="R13" t="e">
        <f>IF($K$13="","",VLOOKUP($K$13,'03_Thresholds_Archetypes'!$A:$M,7,FALSE))</f>
        <v>#N/A</v>
      </c>
      <c r="S13" t="e">
        <f>IF($K$13="","",VLOOKUP($K$13,'03_Thresholds_Archetypes'!$A:$M,8,FALSE))</f>
        <v>#N/A</v>
      </c>
      <c r="T13" t="e">
        <f>IF($K$13="","",VLOOKUP($K$13,'03_Thresholds_Archetypes'!$A:$M,9,FALSE))</f>
        <v>#N/A</v>
      </c>
      <c r="U13" t="e">
        <f>IF($K$13="","",VLOOKUP($K$13,'03_Thresholds_Archetypes'!$A:$M,10,FALSE))</f>
        <v>#N/A</v>
      </c>
      <c r="V13" t="e">
        <f>IF($K$13="","",VLOOKUP($K$13,'03_Thresholds_Archetypes'!$A:$M,11,FALSE))</f>
        <v>#N/A</v>
      </c>
      <c r="W13" t="e">
        <f>IF($K$13="","",VLOOKUP($K$13,'03_Thresholds_Archetypes'!$A:$M,12,FALSE))</f>
        <v>#N/A</v>
      </c>
      <c r="X13" t="e">
        <f>IF($K$13="","",VLOOKUP($K$13,'03_Thresholds_Archetypes'!$A:$M,13,FALSE))</f>
        <v>#N/A</v>
      </c>
      <c r="Y13" t="e">
        <f>IF($K$13="","",LOOKUP($L13,$M13:$R13,$S13:$X13))</f>
        <v>#N/A</v>
      </c>
      <c r="Z13">
        <f>IFERROR(VLOOKUP($A$13,'02_Benchmarks_by_NACE'!$A:$J,7,FALSE),"")</f>
        <v>0.5</v>
      </c>
      <c r="AA13">
        <f>IFERROR(VLOOKUP($A$13,'02_Benchmarks_by_NACE'!$A:$J,8,FALSE),"")</f>
        <v>0.75</v>
      </c>
      <c r="AB13">
        <f>IFERROR(VLOOKUP($A$13,'02_Benchmarks_by_NACE'!$A:$J,9,FALSE),"")</f>
        <v>0.9</v>
      </c>
      <c r="AC13">
        <f>IF(Z13="","",IF(LOWER($G$13)="lower_is_better",IF($L13&lt;=Z13*0.4,3,IF($L13&lt;=Z13*0.7,2,IF($L13&lt;=Z13,0,IF($L13&lt;=AB13,-2,-3)))),IF($L13&gt;=Z13*1.6,3,IF($L13&gt;=Z13*1.3,2,IF($L13&gt;=Z13,0,IF($L13&gt;=Z13/2,-2,-3))))))</f>
        <v>-3</v>
      </c>
      <c r="AD13" t="e">
        <f>IF($K$13&lt;&gt;"",Y13,IF(Z13&lt;&gt;"",AC13,""))</f>
        <v>#N/A</v>
      </c>
      <c r="AE13" t="e">
        <f>IF(AD13="","",VLOOKUP(AD13,'04_WUStG_Mapping'!$A:$B,2,TRUE))</f>
        <v>#N/A</v>
      </c>
    </row>
    <row r="14" spans="1:31" x14ac:dyDescent="0.2">
      <c r="A14" t="s">
        <v>26</v>
      </c>
      <c r="B14" t="s">
        <v>635</v>
      </c>
      <c r="C14" t="s">
        <v>663</v>
      </c>
      <c r="D14" t="s">
        <v>744</v>
      </c>
      <c r="E14" t="s">
        <v>956</v>
      </c>
      <c r="F14" t="s">
        <v>1602</v>
      </c>
      <c r="G14" t="s">
        <v>1626</v>
      </c>
      <c r="H14" t="s">
        <v>1655</v>
      </c>
      <c r="I14" t="s">
        <v>1629</v>
      </c>
      <c r="J14" t="s">
        <v>1698</v>
      </c>
      <c r="K14" t="s">
        <v>1753</v>
      </c>
      <c r="M14">
        <f>IF($K$14="","",VLOOKUP($K$14,'03_Thresholds_Archetypes'!$A:$M,2,FALSE))</f>
        <v>0</v>
      </c>
      <c r="N14">
        <f>IF($K$14="","",VLOOKUP($K$14,'03_Thresholds_Archetypes'!$A:$M,3,FALSE))</f>
        <v>30</v>
      </c>
      <c r="O14">
        <f>IF($K$14="","",VLOOKUP($K$14,'03_Thresholds_Archetypes'!$A:$M,4,FALSE))</f>
        <v>50</v>
      </c>
      <c r="P14">
        <f>IF($K$14="","",VLOOKUP($K$14,'03_Thresholds_Archetypes'!$A:$M,5,FALSE))</f>
        <v>70</v>
      </c>
      <c r="Q14">
        <f>IF($K$14="","",VLOOKUP($K$14,'03_Thresholds_Archetypes'!$A:$M,6,FALSE))</f>
        <v>90</v>
      </c>
      <c r="R14">
        <f>IF($K$14="","",VLOOKUP($K$14,'03_Thresholds_Archetypes'!$A:$M,7,FALSE))</f>
        <v>1000000000</v>
      </c>
      <c r="S14">
        <f>IF($K$14="","",VLOOKUP($K$14,'03_Thresholds_Archetypes'!$A:$M,8,FALSE))</f>
        <v>-3</v>
      </c>
      <c r="T14">
        <f>IF($K$14="","",VLOOKUP($K$14,'03_Thresholds_Archetypes'!$A:$M,9,FALSE))</f>
        <v>-2</v>
      </c>
      <c r="U14">
        <f>IF($K$14="","",VLOOKUP($K$14,'03_Thresholds_Archetypes'!$A:$M,10,FALSE))</f>
        <v>0</v>
      </c>
      <c r="V14">
        <f>IF($K$14="","",VLOOKUP($K$14,'03_Thresholds_Archetypes'!$A:$M,11,FALSE))</f>
        <v>2</v>
      </c>
      <c r="W14">
        <f>IF($K$14="","",VLOOKUP($K$14,'03_Thresholds_Archetypes'!$A:$M,12,FALSE))</f>
        <v>3</v>
      </c>
      <c r="X14">
        <f>IF($K$14="","",VLOOKUP($K$14,'03_Thresholds_Archetypes'!$A:$M,13,FALSE))</f>
        <v>3</v>
      </c>
      <c r="Y14">
        <f>IF($K$14="","",LOOKUP($L14,$M14:$R14,$S14:$X14))</f>
        <v>-3</v>
      </c>
      <c r="Z14">
        <f>IFERROR(VLOOKUP($A$14,'02_Benchmarks_by_NACE'!$A:$J,7,FALSE),"")</f>
        <v>59.5</v>
      </c>
      <c r="AA14">
        <f>IFERROR(VLOOKUP($A$14,'02_Benchmarks_by_NACE'!$A:$J,8,FALSE),"")</f>
        <v>89.25</v>
      </c>
      <c r="AB14">
        <f>IFERROR(VLOOKUP($A$14,'02_Benchmarks_by_NACE'!$A:$J,9,FALSE),"")</f>
        <v>100</v>
      </c>
      <c r="AC14">
        <f>IF(Z14="","",IF(LOWER($G$14)="lower_is_better",IF($L14&lt;=Z14*0.4,3,IF($L14&lt;=Z14*0.7,2,IF($L14&lt;=Z14,0,IF($L14&lt;=AB14,-2,-3)))),IF($L14&gt;=Z14*1.6,3,IF($L14&gt;=Z14*1.3,2,IF($L14&gt;=Z14,0,IF($L14&gt;=Z14/2,-2,-3))))))</f>
        <v>-3</v>
      </c>
      <c r="AD14">
        <f>IF($K$14&lt;&gt;"",Y14,IF(Z14&lt;&gt;"",AC14,""))</f>
        <v>-3</v>
      </c>
      <c r="AE14">
        <f>IF(AD14="","",VLOOKUP(AD14,'04_WUStG_Mapping'!$A:$B,2,TRUE))</f>
        <v>25</v>
      </c>
    </row>
    <row r="15" spans="1:31" x14ac:dyDescent="0.2">
      <c r="A15" t="s">
        <v>27</v>
      </c>
      <c r="B15" t="s">
        <v>635</v>
      </c>
      <c r="C15" t="s">
        <v>663</v>
      </c>
      <c r="D15" t="s">
        <v>744</v>
      </c>
      <c r="E15" t="s">
        <v>957</v>
      </c>
      <c r="F15" t="s">
        <v>1604</v>
      </c>
      <c r="G15" t="s">
        <v>1626</v>
      </c>
      <c r="H15" t="s">
        <v>1657</v>
      </c>
      <c r="I15" t="s">
        <v>1683</v>
      </c>
      <c r="J15" t="s">
        <v>1698</v>
      </c>
      <c r="K15" t="s">
        <v>1753</v>
      </c>
      <c r="M15">
        <f>IF($K$15="","",VLOOKUP($K$15,'03_Thresholds_Archetypes'!$A:$M,2,FALSE))</f>
        <v>0</v>
      </c>
      <c r="N15">
        <f>IF($K$15="","",VLOOKUP($K$15,'03_Thresholds_Archetypes'!$A:$M,3,FALSE))</f>
        <v>30</v>
      </c>
      <c r="O15">
        <f>IF($K$15="","",VLOOKUP($K$15,'03_Thresholds_Archetypes'!$A:$M,4,FALSE))</f>
        <v>50</v>
      </c>
      <c r="P15">
        <f>IF($K$15="","",VLOOKUP($K$15,'03_Thresholds_Archetypes'!$A:$M,5,FALSE))</f>
        <v>70</v>
      </c>
      <c r="Q15">
        <f>IF($K$15="","",VLOOKUP($K$15,'03_Thresholds_Archetypes'!$A:$M,6,FALSE))</f>
        <v>90</v>
      </c>
      <c r="R15">
        <f>IF($K$15="","",VLOOKUP($K$15,'03_Thresholds_Archetypes'!$A:$M,7,FALSE))</f>
        <v>1000000000</v>
      </c>
      <c r="S15">
        <f>IF($K$15="","",VLOOKUP($K$15,'03_Thresholds_Archetypes'!$A:$M,8,FALSE))</f>
        <v>-3</v>
      </c>
      <c r="T15">
        <f>IF($K$15="","",VLOOKUP($K$15,'03_Thresholds_Archetypes'!$A:$M,9,FALSE))</f>
        <v>-2</v>
      </c>
      <c r="U15">
        <f>IF($K$15="","",VLOOKUP($K$15,'03_Thresholds_Archetypes'!$A:$M,10,FALSE))</f>
        <v>0</v>
      </c>
      <c r="V15">
        <f>IF($K$15="","",VLOOKUP($K$15,'03_Thresholds_Archetypes'!$A:$M,11,FALSE))</f>
        <v>2</v>
      </c>
      <c r="W15">
        <f>IF($K$15="","",VLOOKUP($K$15,'03_Thresholds_Archetypes'!$A:$M,12,FALSE))</f>
        <v>3</v>
      </c>
      <c r="X15">
        <f>IF($K$15="","",VLOOKUP($K$15,'03_Thresholds_Archetypes'!$A:$M,13,FALSE))</f>
        <v>3</v>
      </c>
      <c r="Y15">
        <f>IF($K$15="","",LOOKUP($L15,$M15:$R15,$S15:$X15))</f>
        <v>-3</v>
      </c>
      <c r="Z15">
        <f>IFERROR(VLOOKUP($A$15,'02_Benchmarks_by_NACE'!$A:$J,7,FALSE),"")</f>
        <v>82</v>
      </c>
      <c r="AA15">
        <f>IFERROR(VLOOKUP($A$15,'02_Benchmarks_by_NACE'!$A:$J,8,FALSE),"")</f>
        <v>100</v>
      </c>
      <c r="AB15">
        <f>IFERROR(VLOOKUP($A$15,'02_Benchmarks_by_NACE'!$A:$J,9,FALSE),"")</f>
        <v>100</v>
      </c>
      <c r="AC15">
        <f>IF(Z15="","",IF(LOWER($G$15)="lower_is_better",IF($L15&lt;=Z15*0.4,3,IF($L15&lt;=Z15*0.7,2,IF($L15&lt;=Z15,0,IF($L15&lt;=AB15,-2,-3)))),IF($L15&gt;=Z15*1.6,3,IF($L15&gt;=Z15*1.3,2,IF($L15&gt;=Z15,0,IF($L15&gt;=Z15/2,-2,-3))))))</f>
        <v>-3</v>
      </c>
      <c r="AD15">
        <f>IF($K$15&lt;&gt;"",Y15,IF(Z15&lt;&gt;"",AC15,""))</f>
        <v>-3</v>
      </c>
      <c r="AE15">
        <f>IF(AD15="","",VLOOKUP(AD15,'04_WUStG_Mapping'!$A:$B,2,TRUE))</f>
        <v>25</v>
      </c>
    </row>
    <row r="16" spans="1:31" x14ac:dyDescent="0.2">
      <c r="A16" t="s">
        <v>28</v>
      </c>
      <c r="B16" t="s">
        <v>635</v>
      </c>
      <c r="C16" t="s">
        <v>663</v>
      </c>
      <c r="D16" t="s">
        <v>744</v>
      </c>
      <c r="E16" t="s">
        <v>958</v>
      </c>
      <c r="F16" t="s">
        <v>1605</v>
      </c>
      <c r="G16" t="s">
        <v>1626</v>
      </c>
      <c r="H16" t="s">
        <v>1658</v>
      </c>
      <c r="I16" t="s">
        <v>1684</v>
      </c>
      <c r="J16" t="s">
        <v>1698</v>
      </c>
      <c r="K16" t="s">
        <v>1753</v>
      </c>
      <c r="M16">
        <f>IF($K$16="","",VLOOKUP($K$16,'03_Thresholds_Archetypes'!$A:$M,2,FALSE))</f>
        <v>0</v>
      </c>
      <c r="N16">
        <f>IF($K$16="","",VLOOKUP($K$16,'03_Thresholds_Archetypes'!$A:$M,3,FALSE))</f>
        <v>30</v>
      </c>
      <c r="O16">
        <f>IF($K$16="","",VLOOKUP($K$16,'03_Thresholds_Archetypes'!$A:$M,4,FALSE))</f>
        <v>50</v>
      </c>
      <c r="P16">
        <f>IF($K$16="","",VLOOKUP($K$16,'03_Thresholds_Archetypes'!$A:$M,5,FALSE))</f>
        <v>70</v>
      </c>
      <c r="Q16">
        <f>IF($K$16="","",VLOOKUP($K$16,'03_Thresholds_Archetypes'!$A:$M,6,FALSE))</f>
        <v>90</v>
      </c>
      <c r="R16">
        <f>IF($K$16="","",VLOOKUP($K$16,'03_Thresholds_Archetypes'!$A:$M,7,FALSE))</f>
        <v>1000000000</v>
      </c>
      <c r="S16">
        <f>IF($K$16="","",VLOOKUP($K$16,'03_Thresholds_Archetypes'!$A:$M,8,FALSE))</f>
        <v>-3</v>
      </c>
      <c r="T16">
        <f>IF($K$16="","",VLOOKUP($K$16,'03_Thresholds_Archetypes'!$A:$M,9,FALSE))</f>
        <v>-2</v>
      </c>
      <c r="U16">
        <f>IF($K$16="","",VLOOKUP($K$16,'03_Thresholds_Archetypes'!$A:$M,10,FALSE))</f>
        <v>0</v>
      </c>
      <c r="V16">
        <f>IF($K$16="","",VLOOKUP($K$16,'03_Thresholds_Archetypes'!$A:$M,11,FALSE))</f>
        <v>2</v>
      </c>
      <c r="W16">
        <f>IF($K$16="","",VLOOKUP($K$16,'03_Thresholds_Archetypes'!$A:$M,12,FALSE))</f>
        <v>3</v>
      </c>
      <c r="X16">
        <f>IF($K$16="","",VLOOKUP($K$16,'03_Thresholds_Archetypes'!$A:$M,13,FALSE))</f>
        <v>3</v>
      </c>
      <c r="Y16">
        <f>IF($K$16="","",LOOKUP($L16,$M16:$R16,$S16:$X16))</f>
        <v>-3</v>
      </c>
      <c r="Z16">
        <f>IFERROR(VLOOKUP($A$16,'02_Benchmarks_by_NACE'!$A:$J,7,FALSE),"")</f>
        <v>49.5</v>
      </c>
      <c r="AA16">
        <f>IFERROR(VLOOKUP($A$16,'02_Benchmarks_by_NACE'!$A:$J,8,FALSE),"")</f>
        <v>74.25</v>
      </c>
      <c r="AB16">
        <f>IFERROR(VLOOKUP($A$16,'02_Benchmarks_by_NACE'!$A:$J,9,FALSE),"")</f>
        <v>100</v>
      </c>
      <c r="AC16">
        <f>IF(Z16="","",IF(LOWER($G$16)="lower_is_better",IF($L16&lt;=Z16*0.4,3,IF($L16&lt;=Z16*0.7,2,IF($L16&lt;=Z16,0,IF($L16&lt;=AB16,-2,-3)))),IF($L16&gt;=Z16*1.6,3,IF($L16&gt;=Z16*1.3,2,IF($L16&gt;=Z16,0,IF($L16&gt;=Z16/2,-2,-3))))))</f>
        <v>-3</v>
      </c>
      <c r="AD16">
        <f>IF($K$16&lt;&gt;"",Y16,IF(Z16&lt;&gt;"",AC16,""))</f>
        <v>-3</v>
      </c>
      <c r="AE16">
        <f>IF(AD16="","",VLOOKUP(AD16,'04_WUStG_Mapping'!$A:$B,2,TRUE))</f>
        <v>25</v>
      </c>
    </row>
    <row r="17" spans="1:31" x14ac:dyDescent="0.2">
      <c r="A17" t="s">
        <v>29</v>
      </c>
      <c r="B17" t="s">
        <v>635</v>
      </c>
      <c r="C17" t="s">
        <v>664</v>
      </c>
      <c r="D17" t="s">
        <v>745</v>
      </c>
      <c r="E17" t="s">
        <v>959</v>
      </c>
      <c r="F17" t="s">
        <v>1607</v>
      </c>
      <c r="G17" t="s">
        <v>1626</v>
      </c>
      <c r="H17" t="s">
        <v>1662</v>
      </c>
      <c r="I17" t="s">
        <v>1686</v>
      </c>
      <c r="J17" t="s">
        <v>1700</v>
      </c>
      <c r="K17" t="s">
        <v>1774</v>
      </c>
      <c r="M17" t="e">
        <f>IF($K$17="","",VLOOKUP($K$17,'03_Thresholds_Archetypes'!$A:$M,2,FALSE))</f>
        <v>#N/A</v>
      </c>
      <c r="N17" t="e">
        <f>IF($K$17="","",VLOOKUP($K$17,'03_Thresholds_Archetypes'!$A:$M,3,FALSE))</f>
        <v>#N/A</v>
      </c>
      <c r="O17" t="e">
        <f>IF($K$17="","",VLOOKUP($K$17,'03_Thresholds_Archetypes'!$A:$M,4,FALSE))</f>
        <v>#N/A</v>
      </c>
      <c r="P17" t="e">
        <f>IF($K$17="","",VLOOKUP($K$17,'03_Thresholds_Archetypes'!$A:$M,5,FALSE))</f>
        <v>#N/A</v>
      </c>
      <c r="Q17" t="e">
        <f>IF($K$17="","",VLOOKUP($K$17,'03_Thresholds_Archetypes'!$A:$M,6,FALSE))</f>
        <v>#N/A</v>
      </c>
      <c r="R17" t="e">
        <f>IF($K$17="","",VLOOKUP($K$17,'03_Thresholds_Archetypes'!$A:$M,7,FALSE))</f>
        <v>#N/A</v>
      </c>
      <c r="S17" t="e">
        <f>IF($K$17="","",VLOOKUP($K$17,'03_Thresholds_Archetypes'!$A:$M,8,FALSE))</f>
        <v>#N/A</v>
      </c>
      <c r="T17" t="e">
        <f>IF($K$17="","",VLOOKUP($K$17,'03_Thresholds_Archetypes'!$A:$M,9,FALSE))</f>
        <v>#N/A</v>
      </c>
      <c r="U17" t="e">
        <f>IF($K$17="","",VLOOKUP($K$17,'03_Thresholds_Archetypes'!$A:$M,10,FALSE))</f>
        <v>#N/A</v>
      </c>
      <c r="V17" t="e">
        <f>IF($K$17="","",VLOOKUP($K$17,'03_Thresholds_Archetypes'!$A:$M,11,FALSE))</f>
        <v>#N/A</v>
      </c>
      <c r="W17" t="e">
        <f>IF($K$17="","",VLOOKUP($K$17,'03_Thresholds_Archetypes'!$A:$M,12,FALSE))</f>
        <v>#N/A</v>
      </c>
      <c r="X17" t="e">
        <f>IF($K$17="","",VLOOKUP($K$17,'03_Thresholds_Archetypes'!$A:$M,13,FALSE))</f>
        <v>#N/A</v>
      </c>
      <c r="Y17" t="e">
        <f>IF($K$17="","",LOOKUP($L17,$M17:$R17,$S17:$X17))</f>
        <v>#N/A</v>
      </c>
      <c r="Z17">
        <f>IFERROR(VLOOKUP($A$17,'02_Benchmarks_by_NACE'!$A:$J,7,FALSE),"")</f>
        <v>0.64500000000000002</v>
      </c>
      <c r="AA17">
        <f>IFERROR(VLOOKUP($A$17,'02_Benchmarks_by_NACE'!$A:$J,8,FALSE),"")</f>
        <v>0.96750000000000003</v>
      </c>
      <c r="AB17">
        <f>IFERROR(VLOOKUP($A$17,'02_Benchmarks_by_NACE'!$A:$J,9,FALSE),"")</f>
        <v>1</v>
      </c>
      <c r="AC17">
        <f>IF(Z17="","",IF(LOWER($G$17)="lower_is_better",IF($L17&lt;=Z17*0.4,3,IF($L17&lt;=Z17*0.7,2,IF($L17&lt;=Z17,0,IF($L17&lt;=AB17,-2,-3)))),IF($L17&gt;=Z17*1.6,3,IF($L17&gt;=Z17*1.3,2,IF($L17&gt;=Z17,0,IF($L17&gt;=Z17/2,-2,-3))))))</f>
        <v>-3</v>
      </c>
      <c r="AD17" t="e">
        <f>IF($K$17&lt;&gt;"",Y17,IF(Z17&lt;&gt;"",AC17,""))</f>
        <v>#N/A</v>
      </c>
      <c r="AE17" t="e">
        <f>IF(AD17="","",VLOOKUP(AD17,'04_WUStG_Mapping'!$A:$B,2,TRUE))</f>
        <v>#N/A</v>
      </c>
    </row>
    <row r="18" spans="1:31" x14ac:dyDescent="0.2">
      <c r="A18" t="s">
        <v>30</v>
      </c>
      <c r="B18" t="s">
        <v>635</v>
      </c>
      <c r="C18" t="s">
        <v>664</v>
      </c>
      <c r="D18" t="s">
        <v>745</v>
      </c>
      <c r="E18" t="s">
        <v>960</v>
      </c>
      <c r="F18" t="s">
        <v>1602</v>
      </c>
      <c r="G18" t="s">
        <v>1627</v>
      </c>
      <c r="H18" t="s">
        <v>1663</v>
      </c>
      <c r="I18" t="s">
        <v>1632</v>
      </c>
      <c r="J18" t="s">
        <v>1700</v>
      </c>
      <c r="K18" t="s">
        <v>1775</v>
      </c>
      <c r="M18" t="e">
        <f>IF($K$18="","",VLOOKUP($K$18,'03_Thresholds_Archetypes'!$A:$M,2,FALSE))</f>
        <v>#N/A</v>
      </c>
      <c r="N18" t="e">
        <f>IF($K$18="","",VLOOKUP($K$18,'03_Thresholds_Archetypes'!$A:$M,3,FALSE))</f>
        <v>#N/A</v>
      </c>
      <c r="O18" t="e">
        <f>IF($K$18="","",VLOOKUP($K$18,'03_Thresholds_Archetypes'!$A:$M,4,FALSE))</f>
        <v>#N/A</v>
      </c>
      <c r="P18" t="e">
        <f>IF($K$18="","",VLOOKUP($K$18,'03_Thresholds_Archetypes'!$A:$M,5,FALSE))</f>
        <v>#N/A</v>
      </c>
      <c r="Q18" t="e">
        <f>IF($K$18="","",VLOOKUP($K$18,'03_Thresholds_Archetypes'!$A:$M,6,FALSE))</f>
        <v>#N/A</v>
      </c>
      <c r="R18" t="e">
        <f>IF($K$18="","",VLOOKUP($K$18,'03_Thresholds_Archetypes'!$A:$M,7,FALSE))</f>
        <v>#N/A</v>
      </c>
      <c r="S18" t="e">
        <f>IF($K$18="","",VLOOKUP($K$18,'03_Thresholds_Archetypes'!$A:$M,8,FALSE))</f>
        <v>#N/A</v>
      </c>
      <c r="T18" t="e">
        <f>IF($K$18="","",VLOOKUP($K$18,'03_Thresholds_Archetypes'!$A:$M,9,FALSE))</f>
        <v>#N/A</v>
      </c>
      <c r="U18" t="e">
        <f>IF($K$18="","",VLOOKUP($K$18,'03_Thresholds_Archetypes'!$A:$M,10,FALSE))</f>
        <v>#N/A</v>
      </c>
      <c r="V18" t="e">
        <f>IF($K$18="","",VLOOKUP($K$18,'03_Thresholds_Archetypes'!$A:$M,11,FALSE))</f>
        <v>#N/A</v>
      </c>
      <c r="W18" t="e">
        <f>IF($K$18="","",VLOOKUP($K$18,'03_Thresholds_Archetypes'!$A:$M,12,FALSE))</f>
        <v>#N/A</v>
      </c>
      <c r="X18" t="e">
        <f>IF($K$18="","",VLOOKUP($K$18,'03_Thresholds_Archetypes'!$A:$M,13,FALSE))</f>
        <v>#N/A</v>
      </c>
      <c r="Y18" t="e">
        <f>IF($K$18="","",LOOKUP($L18,$M18:$R18,$S18:$X18))</f>
        <v>#N/A</v>
      </c>
      <c r="Z18">
        <f>IFERROR(VLOOKUP($A$18,'02_Benchmarks_by_NACE'!$A:$J,7,FALSE),"")</f>
        <v>15.5</v>
      </c>
      <c r="AA18">
        <f>IFERROR(VLOOKUP($A$18,'02_Benchmarks_by_NACE'!$A:$J,8,FALSE),"")</f>
        <v>23.25</v>
      </c>
      <c r="AB18">
        <f>IFERROR(VLOOKUP($A$18,'02_Benchmarks_by_NACE'!$A:$J,9,FALSE),"")</f>
        <v>38.75</v>
      </c>
      <c r="AC18">
        <f>IF(Z18="","",IF(LOWER($G$18)="lower_is_better",IF($L18&lt;=Z18*0.4,3,IF($L18&lt;=Z18*0.7,2,IF($L18&lt;=Z18,0,IF($L18&lt;=AB18,-2,-3)))),IF($L18&gt;=Z18*1.6,3,IF($L18&gt;=Z18*1.3,2,IF($L18&gt;=Z18,0,IF($L18&gt;=Z18/2,-2,-3))))))</f>
        <v>3</v>
      </c>
      <c r="AD18" t="e">
        <f>IF($K$18&lt;&gt;"",Y18,IF(Z18&lt;&gt;"",AC18,""))</f>
        <v>#N/A</v>
      </c>
      <c r="AE18" t="e">
        <f>IF(AD18="","",VLOOKUP(AD18,'04_WUStG_Mapping'!$A:$B,2,TRUE))</f>
        <v>#N/A</v>
      </c>
    </row>
    <row r="19" spans="1:31" x14ac:dyDescent="0.2">
      <c r="A19" t="s">
        <v>31</v>
      </c>
      <c r="B19" t="s">
        <v>635</v>
      </c>
      <c r="C19" t="s">
        <v>664</v>
      </c>
      <c r="D19" t="s">
        <v>745</v>
      </c>
      <c r="E19" t="s">
        <v>961</v>
      </c>
      <c r="F19" t="s">
        <v>1608</v>
      </c>
      <c r="G19" t="s">
        <v>1626</v>
      </c>
      <c r="H19" t="s">
        <v>1664</v>
      </c>
      <c r="I19" t="s">
        <v>1686</v>
      </c>
      <c r="J19" t="s">
        <v>1700</v>
      </c>
      <c r="K19" t="s">
        <v>1774</v>
      </c>
      <c r="M19" t="e">
        <f>IF($K$19="","",VLOOKUP($K$19,'03_Thresholds_Archetypes'!$A:$M,2,FALSE))</f>
        <v>#N/A</v>
      </c>
      <c r="N19" t="e">
        <f>IF($K$19="","",VLOOKUP($K$19,'03_Thresholds_Archetypes'!$A:$M,3,FALSE))</f>
        <v>#N/A</v>
      </c>
      <c r="O19" t="e">
        <f>IF($K$19="","",VLOOKUP($K$19,'03_Thresholds_Archetypes'!$A:$M,4,FALSE))</f>
        <v>#N/A</v>
      </c>
      <c r="P19" t="e">
        <f>IF($K$19="","",VLOOKUP($K$19,'03_Thresholds_Archetypes'!$A:$M,5,FALSE))</f>
        <v>#N/A</v>
      </c>
      <c r="Q19" t="e">
        <f>IF($K$19="","",VLOOKUP($K$19,'03_Thresholds_Archetypes'!$A:$M,6,FALSE))</f>
        <v>#N/A</v>
      </c>
      <c r="R19" t="e">
        <f>IF($K$19="","",VLOOKUP($K$19,'03_Thresholds_Archetypes'!$A:$M,7,FALSE))</f>
        <v>#N/A</v>
      </c>
      <c r="S19" t="e">
        <f>IF($K$19="","",VLOOKUP($K$19,'03_Thresholds_Archetypes'!$A:$M,8,FALSE))</f>
        <v>#N/A</v>
      </c>
      <c r="T19" t="e">
        <f>IF($K$19="","",VLOOKUP($K$19,'03_Thresholds_Archetypes'!$A:$M,9,FALSE))</f>
        <v>#N/A</v>
      </c>
      <c r="U19" t="e">
        <f>IF($K$19="","",VLOOKUP($K$19,'03_Thresholds_Archetypes'!$A:$M,10,FALSE))</f>
        <v>#N/A</v>
      </c>
      <c r="V19" t="e">
        <f>IF($K$19="","",VLOOKUP($K$19,'03_Thresholds_Archetypes'!$A:$M,11,FALSE))</f>
        <v>#N/A</v>
      </c>
      <c r="W19" t="e">
        <f>IF($K$19="","",VLOOKUP($K$19,'03_Thresholds_Archetypes'!$A:$M,12,FALSE))</f>
        <v>#N/A</v>
      </c>
      <c r="X19" t="e">
        <f>IF($K$19="","",VLOOKUP($K$19,'03_Thresholds_Archetypes'!$A:$M,13,FALSE))</f>
        <v>#N/A</v>
      </c>
      <c r="Y19" t="e">
        <f>IF($K$19="","",LOOKUP($L19,$M19:$R19,$S19:$X19))</f>
        <v>#N/A</v>
      </c>
      <c r="Z19">
        <f>IFERROR(VLOOKUP($A$19,'02_Benchmarks_by_NACE'!$A:$J,7,FALSE),"")</f>
        <v>1.5</v>
      </c>
      <c r="AA19">
        <f>IFERROR(VLOOKUP($A$19,'02_Benchmarks_by_NACE'!$A:$J,8,FALSE),"")</f>
        <v>2.25</v>
      </c>
      <c r="AB19">
        <f>IFERROR(VLOOKUP($A$19,'02_Benchmarks_by_NACE'!$A:$J,9,FALSE),"")</f>
        <v>3.75</v>
      </c>
      <c r="AC19">
        <f>IF(Z19="","",IF(LOWER($G$19)="lower_is_better",IF($L19&lt;=Z19*0.4,3,IF($L19&lt;=Z19*0.7,2,IF($L19&lt;=Z19,0,IF($L19&lt;=AB19,-2,-3)))),IF($L19&gt;=Z19*1.6,3,IF($L19&gt;=Z19*1.3,2,IF($L19&gt;=Z19,0,IF($L19&gt;=Z19/2,-2,-3))))))</f>
        <v>-3</v>
      </c>
      <c r="AD19" t="e">
        <f>IF($K$19&lt;&gt;"",Y19,IF(Z19&lt;&gt;"",AC19,""))</f>
        <v>#N/A</v>
      </c>
      <c r="AE19" t="e">
        <f>IF(AD19="","",VLOOKUP(AD19,'04_WUStG_Mapping'!$A:$B,2,TRUE))</f>
        <v>#N/A</v>
      </c>
    </row>
    <row r="20" spans="1:31" x14ac:dyDescent="0.2">
      <c r="A20" t="s">
        <v>32</v>
      </c>
      <c r="B20" t="s">
        <v>635</v>
      </c>
      <c r="C20" t="s">
        <v>661</v>
      </c>
      <c r="D20" t="s">
        <v>746</v>
      </c>
      <c r="E20" t="s">
        <v>962</v>
      </c>
      <c r="F20" t="s">
        <v>1601</v>
      </c>
      <c r="G20" t="s">
        <v>1626</v>
      </c>
      <c r="H20" t="s">
        <v>1654</v>
      </c>
      <c r="I20" t="s">
        <v>1682</v>
      </c>
      <c r="J20" t="s">
        <v>1697</v>
      </c>
      <c r="K20" t="s">
        <v>1753</v>
      </c>
      <c r="M20">
        <f>IF($K$20="","",VLOOKUP($K$20,'03_Thresholds_Archetypes'!$A:$M,2,FALSE))</f>
        <v>0</v>
      </c>
      <c r="N20">
        <f>IF($K$20="","",VLOOKUP($K$20,'03_Thresholds_Archetypes'!$A:$M,3,FALSE))</f>
        <v>30</v>
      </c>
      <c r="O20">
        <f>IF($K$20="","",VLOOKUP($K$20,'03_Thresholds_Archetypes'!$A:$M,4,FALSE))</f>
        <v>50</v>
      </c>
      <c r="P20">
        <f>IF($K$20="","",VLOOKUP($K$20,'03_Thresholds_Archetypes'!$A:$M,5,FALSE))</f>
        <v>70</v>
      </c>
      <c r="Q20">
        <f>IF($K$20="","",VLOOKUP($K$20,'03_Thresholds_Archetypes'!$A:$M,6,FALSE))</f>
        <v>90</v>
      </c>
      <c r="R20">
        <f>IF($K$20="","",VLOOKUP($K$20,'03_Thresholds_Archetypes'!$A:$M,7,FALSE))</f>
        <v>1000000000</v>
      </c>
      <c r="S20">
        <f>IF($K$20="","",VLOOKUP($K$20,'03_Thresholds_Archetypes'!$A:$M,8,FALSE))</f>
        <v>-3</v>
      </c>
      <c r="T20">
        <f>IF($K$20="","",VLOOKUP($K$20,'03_Thresholds_Archetypes'!$A:$M,9,FALSE))</f>
        <v>-2</v>
      </c>
      <c r="U20">
        <f>IF($K$20="","",VLOOKUP($K$20,'03_Thresholds_Archetypes'!$A:$M,10,FALSE))</f>
        <v>0</v>
      </c>
      <c r="V20">
        <f>IF($K$20="","",VLOOKUP($K$20,'03_Thresholds_Archetypes'!$A:$M,11,FALSE))</f>
        <v>2</v>
      </c>
      <c r="W20">
        <f>IF($K$20="","",VLOOKUP($K$20,'03_Thresholds_Archetypes'!$A:$M,12,FALSE))</f>
        <v>3</v>
      </c>
      <c r="X20">
        <f>IF($K$20="","",VLOOKUP($K$20,'03_Thresholds_Archetypes'!$A:$M,13,FALSE))</f>
        <v>3</v>
      </c>
      <c r="Y20">
        <f>IF($K$20="","",LOOKUP($L20,$M20:$R20,$S20:$X20))</f>
        <v>-3</v>
      </c>
      <c r="Z20">
        <f>IFERROR(VLOOKUP($A$20,'02_Benchmarks_by_NACE'!$A:$J,7,FALSE),"")</f>
        <v>69.5</v>
      </c>
      <c r="AA20">
        <f>IFERROR(VLOOKUP($A$20,'02_Benchmarks_by_NACE'!$A:$J,8,FALSE),"")</f>
        <v>100</v>
      </c>
      <c r="AB20">
        <f>IFERROR(VLOOKUP($A$20,'02_Benchmarks_by_NACE'!$A:$J,9,FALSE),"")</f>
        <v>100</v>
      </c>
      <c r="AC20">
        <f>IF(Z20="","",IF(LOWER($G$20)="lower_is_better",IF($L20&lt;=Z20*0.4,3,IF($L20&lt;=Z20*0.7,2,IF($L20&lt;=Z20,0,IF($L20&lt;=AB20,-2,-3)))),IF($L20&gt;=Z20*1.6,3,IF($L20&gt;=Z20*1.3,2,IF($L20&gt;=Z20,0,IF($L20&gt;=Z20/2,-2,-3))))))</f>
        <v>-3</v>
      </c>
      <c r="AD20">
        <f>IF($K$20&lt;&gt;"",Y20,IF(Z20&lt;&gt;"",AC20,""))</f>
        <v>-3</v>
      </c>
      <c r="AE20">
        <f>IF(AD20="","",VLOOKUP(AD20,'04_WUStG_Mapping'!$A:$B,2,TRUE))</f>
        <v>25</v>
      </c>
    </row>
    <row r="21" spans="1:31" x14ac:dyDescent="0.2">
      <c r="A21" t="s">
        <v>33</v>
      </c>
      <c r="B21" t="s">
        <v>635</v>
      </c>
      <c r="C21" t="s">
        <v>661</v>
      </c>
      <c r="D21" t="s">
        <v>746</v>
      </c>
      <c r="E21" t="s">
        <v>963</v>
      </c>
      <c r="F21" t="s">
        <v>1602</v>
      </c>
      <c r="G21" t="s">
        <v>1626</v>
      </c>
      <c r="H21" t="s">
        <v>1655</v>
      </c>
      <c r="I21" t="s">
        <v>1682</v>
      </c>
      <c r="J21" t="s">
        <v>1698</v>
      </c>
      <c r="K21" t="s">
        <v>1753</v>
      </c>
      <c r="M21">
        <f>IF($K$21="","",VLOOKUP($K$21,'03_Thresholds_Archetypes'!$A:$M,2,FALSE))</f>
        <v>0</v>
      </c>
      <c r="N21">
        <f>IF($K$21="","",VLOOKUP($K$21,'03_Thresholds_Archetypes'!$A:$M,3,FALSE))</f>
        <v>30</v>
      </c>
      <c r="O21">
        <f>IF($K$21="","",VLOOKUP($K$21,'03_Thresholds_Archetypes'!$A:$M,4,FALSE))</f>
        <v>50</v>
      </c>
      <c r="P21">
        <f>IF($K$21="","",VLOOKUP($K$21,'03_Thresholds_Archetypes'!$A:$M,5,FALSE))</f>
        <v>70</v>
      </c>
      <c r="Q21">
        <f>IF($K$21="","",VLOOKUP($K$21,'03_Thresholds_Archetypes'!$A:$M,6,FALSE))</f>
        <v>90</v>
      </c>
      <c r="R21">
        <f>IF($K$21="","",VLOOKUP($K$21,'03_Thresholds_Archetypes'!$A:$M,7,FALSE))</f>
        <v>1000000000</v>
      </c>
      <c r="S21">
        <f>IF($K$21="","",VLOOKUP($K$21,'03_Thresholds_Archetypes'!$A:$M,8,FALSE))</f>
        <v>-3</v>
      </c>
      <c r="T21">
        <f>IF($K$21="","",VLOOKUP($K$21,'03_Thresholds_Archetypes'!$A:$M,9,FALSE))</f>
        <v>-2</v>
      </c>
      <c r="U21">
        <f>IF($K$21="","",VLOOKUP($K$21,'03_Thresholds_Archetypes'!$A:$M,10,FALSE))</f>
        <v>0</v>
      </c>
      <c r="V21">
        <f>IF($K$21="","",VLOOKUP($K$21,'03_Thresholds_Archetypes'!$A:$M,11,FALSE))</f>
        <v>2</v>
      </c>
      <c r="W21">
        <f>IF($K$21="","",VLOOKUP($K$21,'03_Thresholds_Archetypes'!$A:$M,12,FALSE))</f>
        <v>3</v>
      </c>
      <c r="X21">
        <f>IF($K$21="","",VLOOKUP($K$21,'03_Thresholds_Archetypes'!$A:$M,13,FALSE))</f>
        <v>3</v>
      </c>
      <c r="Y21">
        <f>IF($K$21="","",LOOKUP($L21,$M21:$R21,$S21:$X21))</f>
        <v>-3</v>
      </c>
      <c r="Z21">
        <f>IFERROR(VLOOKUP($A$21,'02_Benchmarks_by_NACE'!$A:$J,7,FALSE),"")</f>
        <v>59.5</v>
      </c>
      <c r="AA21">
        <f>IFERROR(VLOOKUP($A$21,'02_Benchmarks_by_NACE'!$A:$J,8,FALSE),"")</f>
        <v>89.25</v>
      </c>
      <c r="AB21">
        <f>IFERROR(VLOOKUP($A$21,'02_Benchmarks_by_NACE'!$A:$J,9,FALSE),"")</f>
        <v>100</v>
      </c>
      <c r="AC21">
        <f>IF(Z21="","",IF(LOWER($G$21)="lower_is_better",IF($L21&lt;=Z21*0.4,3,IF($L21&lt;=Z21*0.7,2,IF($L21&lt;=Z21,0,IF($L21&lt;=AB21,-2,-3)))),IF($L21&gt;=Z21*1.6,3,IF($L21&gt;=Z21*1.3,2,IF($L21&gt;=Z21,0,IF($L21&gt;=Z21/2,-2,-3))))))</f>
        <v>-3</v>
      </c>
      <c r="AD21">
        <f>IF($K$21&lt;&gt;"",Y21,IF(Z21&lt;&gt;"",AC21,""))</f>
        <v>-3</v>
      </c>
      <c r="AE21">
        <f>IF(AD21="","",VLOOKUP(AD21,'04_WUStG_Mapping'!$A:$B,2,TRUE))</f>
        <v>25</v>
      </c>
    </row>
    <row r="22" spans="1:31" x14ac:dyDescent="0.2">
      <c r="A22" t="s">
        <v>34</v>
      </c>
      <c r="B22" t="s">
        <v>635</v>
      </c>
      <c r="C22" t="s">
        <v>661</v>
      </c>
      <c r="D22" t="s">
        <v>746</v>
      </c>
      <c r="E22" t="s">
        <v>964</v>
      </c>
      <c r="F22" t="s">
        <v>1603</v>
      </c>
      <c r="G22" t="s">
        <v>1627</v>
      </c>
      <c r="H22" t="s">
        <v>1656</v>
      </c>
      <c r="I22" t="s">
        <v>1682</v>
      </c>
      <c r="J22" t="s">
        <v>1699</v>
      </c>
      <c r="K22" t="s">
        <v>1755</v>
      </c>
      <c r="M22">
        <f>IF($K$22="","",VLOOKUP($K$22,'03_Thresholds_Archetypes'!$A:$M,2,FALSE))</f>
        <v>0</v>
      </c>
      <c r="N22">
        <f>IF($K$22="","",VLOOKUP($K$22,'03_Thresholds_Archetypes'!$A:$M,3,FALSE))</f>
        <v>1</v>
      </c>
      <c r="O22">
        <f>IF($K$22="","",VLOOKUP($K$22,'03_Thresholds_Archetypes'!$A:$M,4,FALSE))</f>
        <v>3</v>
      </c>
      <c r="P22">
        <f>IF($K$22="","",VLOOKUP($K$22,'03_Thresholds_Archetypes'!$A:$M,5,FALSE))</f>
        <v>5</v>
      </c>
      <c r="Q22">
        <f>IF($K$22="","",VLOOKUP($K$22,'03_Thresholds_Archetypes'!$A:$M,6,FALSE))</f>
        <v>1000000000</v>
      </c>
      <c r="R22">
        <f>IF($K$22="","",VLOOKUP($K$22,'03_Thresholds_Archetypes'!$A:$M,7,FALSE))</f>
        <v>1000000000</v>
      </c>
      <c r="S22">
        <f>IF($K$22="","",VLOOKUP($K$22,'03_Thresholds_Archetypes'!$A:$M,8,FALSE))</f>
        <v>3</v>
      </c>
      <c r="T22">
        <f>IF($K$22="","",VLOOKUP($K$22,'03_Thresholds_Archetypes'!$A:$M,9,FALSE))</f>
        <v>2</v>
      </c>
      <c r="U22">
        <f>IF($K$22="","",VLOOKUP($K$22,'03_Thresholds_Archetypes'!$A:$M,10,FALSE))</f>
        <v>0</v>
      </c>
      <c r="V22">
        <f>IF($K$22="","",VLOOKUP($K$22,'03_Thresholds_Archetypes'!$A:$M,11,FALSE))</f>
        <v>-2</v>
      </c>
      <c r="W22">
        <f>IF($K$22="","",VLOOKUP($K$22,'03_Thresholds_Archetypes'!$A:$M,12,FALSE))</f>
        <v>-3</v>
      </c>
      <c r="X22">
        <f>IF($K$22="","",VLOOKUP($K$22,'03_Thresholds_Archetypes'!$A:$M,13,FALSE))</f>
        <v>-3</v>
      </c>
      <c r="Y22">
        <f>IF($K$22="","",LOOKUP($L22,$M22:$R22,$S22:$X22))</f>
        <v>3</v>
      </c>
      <c r="Z22">
        <f>IFERROR(VLOOKUP($A$22,'02_Benchmarks_by_NACE'!$A:$J,7,FALSE),"")</f>
        <v>3</v>
      </c>
      <c r="AA22">
        <f>IFERROR(VLOOKUP($A$22,'02_Benchmarks_by_NACE'!$A:$J,8,FALSE),"")</f>
        <v>4.5</v>
      </c>
      <c r="AB22">
        <f>IFERROR(VLOOKUP($A$22,'02_Benchmarks_by_NACE'!$A:$J,9,FALSE),"")</f>
        <v>7.5</v>
      </c>
      <c r="AC22">
        <f>IF(Z22="","",IF(LOWER($G$22)="lower_is_better",IF($L22&lt;=Z22*0.4,3,IF($L22&lt;=Z22*0.7,2,IF($L22&lt;=Z22,0,IF($L22&lt;=AB22,-2,-3)))),IF($L22&gt;=Z22*1.6,3,IF($L22&gt;=Z22*1.3,2,IF($L22&gt;=Z22,0,IF($L22&gt;=Z22/2,-2,-3))))))</f>
        <v>3</v>
      </c>
      <c r="AD22">
        <f>IF($K$22&lt;&gt;"",Y22,IF(Z22&lt;&gt;"",AC22,""))</f>
        <v>3</v>
      </c>
      <c r="AE22">
        <f>IF(AD22="","",VLOOKUP(AD22,'04_WUStG_Mapping'!$A:$B,2,TRUE))</f>
        <v>0</v>
      </c>
    </row>
    <row r="23" spans="1:31" x14ac:dyDescent="0.2">
      <c r="A23" t="s">
        <v>35</v>
      </c>
      <c r="B23" t="s">
        <v>635</v>
      </c>
      <c r="C23" t="s">
        <v>664</v>
      </c>
      <c r="D23" t="s">
        <v>747</v>
      </c>
      <c r="E23" t="s">
        <v>965</v>
      </c>
      <c r="F23" t="s">
        <v>1606</v>
      </c>
      <c r="G23" t="s">
        <v>1627</v>
      </c>
      <c r="H23" t="s">
        <v>1659</v>
      </c>
      <c r="I23" t="s">
        <v>1685</v>
      </c>
      <c r="J23" t="s">
        <v>1700</v>
      </c>
      <c r="K23" t="s">
        <v>1755</v>
      </c>
      <c r="M23">
        <f>IF($K$23="","",VLOOKUP($K$23,'03_Thresholds_Archetypes'!$A:$M,2,FALSE))</f>
        <v>0</v>
      </c>
      <c r="N23">
        <f>IF($K$23="","",VLOOKUP($K$23,'03_Thresholds_Archetypes'!$A:$M,3,FALSE))</f>
        <v>1</v>
      </c>
      <c r="O23">
        <f>IF($K$23="","",VLOOKUP($K$23,'03_Thresholds_Archetypes'!$A:$M,4,FALSE))</f>
        <v>3</v>
      </c>
      <c r="P23">
        <f>IF($K$23="","",VLOOKUP($K$23,'03_Thresholds_Archetypes'!$A:$M,5,FALSE))</f>
        <v>5</v>
      </c>
      <c r="Q23">
        <f>IF($K$23="","",VLOOKUP($K$23,'03_Thresholds_Archetypes'!$A:$M,6,FALSE))</f>
        <v>1000000000</v>
      </c>
      <c r="R23">
        <f>IF($K$23="","",VLOOKUP($K$23,'03_Thresholds_Archetypes'!$A:$M,7,FALSE))</f>
        <v>1000000000</v>
      </c>
      <c r="S23">
        <f>IF($K$23="","",VLOOKUP($K$23,'03_Thresholds_Archetypes'!$A:$M,8,FALSE))</f>
        <v>3</v>
      </c>
      <c r="T23">
        <f>IF($K$23="","",VLOOKUP($K$23,'03_Thresholds_Archetypes'!$A:$M,9,FALSE))</f>
        <v>2</v>
      </c>
      <c r="U23">
        <f>IF($K$23="","",VLOOKUP($K$23,'03_Thresholds_Archetypes'!$A:$M,10,FALSE))</f>
        <v>0</v>
      </c>
      <c r="V23">
        <f>IF($K$23="","",VLOOKUP($K$23,'03_Thresholds_Archetypes'!$A:$M,11,FALSE))</f>
        <v>-2</v>
      </c>
      <c r="W23">
        <f>IF($K$23="","",VLOOKUP($K$23,'03_Thresholds_Archetypes'!$A:$M,12,FALSE))</f>
        <v>-3</v>
      </c>
      <c r="X23">
        <f>IF($K$23="","",VLOOKUP($K$23,'03_Thresholds_Archetypes'!$A:$M,13,FALSE))</f>
        <v>-3</v>
      </c>
      <c r="Y23">
        <f>IF($K$23="","",LOOKUP($L23,$M23:$R23,$S23:$X23))</f>
        <v>3</v>
      </c>
      <c r="Z23">
        <f>IFERROR(VLOOKUP($A$23,'02_Benchmarks_by_NACE'!$A:$J,7,FALSE),"")</f>
        <v>0.5</v>
      </c>
      <c r="AA23">
        <f>IFERROR(VLOOKUP($A$23,'02_Benchmarks_by_NACE'!$A:$J,8,FALSE),"")</f>
        <v>0.75</v>
      </c>
      <c r="AB23">
        <f>IFERROR(VLOOKUP($A$23,'02_Benchmarks_by_NACE'!$A:$J,9,FALSE),"")</f>
        <v>1.25</v>
      </c>
      <c r="AC23">
        <f>IF(Z23="","",IF(LOWER($G$23)="lower_is_better",IF($L23&lt;=Z23*0.4,3,IF($L23&lt;=Z23*0.7,2,IF($L23&lt;=Z23,0,IF($L23&lt;=AB23,-2,-3)))),IF($L23&gt;=Z23*1.6,3,IF($L23&gt;=Z23*1.3,2,IF($L23&gt;=Z23,0,IF($L23&gt;=Z23/2,-2,-3))))))</f>
        <v>3</v>
      </c>
      <c r="AD23">
        <f>IF($K$23&lt;&gt;"",Y23,IF(Z23&lt;&gt;"",AC23,""))</f>
        <v>3</v>
      </c>
      <c r="AE23">
        <f>IF(AD23="","",VLOOKUP(AD23,'04_WUStG_Mapping'!$A:$B,2,TRUE))</f>
        <v>0</v>
      </c>
    </row>
    <row r="24" spans="1:31" x14ac:dyDescent="0.2">
      <c r="A24" t="s">
        <v>36</v>
      </c>
      <c r="B24" t="s">
        <v>635</v>
      </c>
      <c r="C24" t="s">
        <v>664</v>
      </c>
      <c r="D24" t="s">
        <v>747</v>
      </c>
      <c r="E24" t="s">
        <v>966</v>
      </c>
      <c r="F24" t="s">
        <v>1607</v>
      </c>
      <c r="G24" t="s">
        <v>1626</v>
      </c>
      <c r="H24" t="s">
        <v>1660</v>
      </c>
      <c r="I24" t="s">
        <v>1685</v>
      </c>
      <c r="J24" t="s">
        <v>1700</v>
      </c>
      <c r="K24" t="s">
        <v>1774</v>
      </c>
      <c r="M24" t="e">
        <f>IF($K$24="","",VLOOKUP($K$24,'03_Thresholds_Archetypes'!$A:$M,2,FALSE))</f>
        <v>#N/A</v>
      </c>
      <c r="N24" t="e">
        <f>IF($K$24="","",VLOOKUP($K$24,'03_Thresholds_Archetypes'!$A:$M,3,FALSE))</f>
        <v>#N/A</v>
      </c>
      <c r="O24" t="e">
        <f>IF($K$24="","",VLOOKUP($K$24,'03_Thresholds_Archetypes'!$A:$M,4,FALSE))</f>
        <v>#N/A</v>
      </c>
      <c r="P24" t="e">
        <f>IF($K$24="","",VLOOKUP($K$24,'03_Thresholds_Archetypes'!$A:$M,5,FALSE))</f>
        <v>#N/A</v>
      </c>
      <c r="Q24" t="e">
        <f>IF($K$24="","",VLOOKUP($K$24,'03_Thresholds_Archetypes'!$A:$M,6,FALSE))</f>
        <v>#N/A</v>
      </c>
      <c r="R24" t="e">
        <f>IF($K$24="","",VLOOKUP($K$24,'03_Thresholds_Archetypes'!$A:$M,7,FALSE))</f>
        <v>#N/A</v>
      </c>
      <c r="S24" t="e">
        <f>IF($K$24="","",VLOOKUP($K$24,'03_Thresholds_Archetypes'!$A:$M,8,FALSE))</f>
        <v>#N/A</v>
      </c>
      <c r="T24" t="e">
        <f>IF($K$24="","",VLOOKUP($K$24,'03_Thresholds_Archetypes'!$A:$M,9,FALSE))</f>
        <v>#N/A</v>
      </c>
      <c r="U24" t="e">
        <f>IF($K$24="","",VLOOKUP($K$24,'03_Thresholds_Archetypes'!$A:$M,10,FALSE))</f>
        <v>#N/A</v>
      </c>
      <c r="V24" t="e">
        <f>IF($K$24="","",VLOOKUP($K$24,'03_Thresholds_Archetypes'!$A:$M,11,FALSE))</f>
        <v>#N/A</v>
      </c>
      <c r="W24" t="e">
        <f>IF($K$24="","",VLOOKUP($K$24,'03_Thresholds_Archetypes'!$A:$M,12,FALSE))</f>
        <v>#N/A</v>
      </c>
      <c r="X24" t="e">
        <f>IF($K$24="","",VLOOKUP($K$24,'03_Thresholds_Archetypes'!$A:$M,13,FALSE))</f>
        <v>#N/A</v>
      </c>
      <c r="Y24" t="e">
        <f>IF($K$24="","",LOOKUP($L24,$M24:$R24,$S24:$X24))</f>
        <v>#N/A</v>
      </c>
      <c r="Z24">
        <f>IFERROR(VLOOKUP($A$24,'02_Benchmarks_by_NACE'!$A:$J,7,FALSE),"")</f>
        <v>0.66999999999999993</v>
      </c>
      <c r="AA24">
        <f>IFERROR(VLOOKUP($A$24,'02_Benchmarks_by_NACE'!$A:$J,8,FALSE),"")</f>
        <v>1</v>
      </c>
      <c r="AB24">
        <f>IFERROR(VLOOKUP($A$24,'02_Benchmarks_by_NACE'!$A:$J,9,FALSE),"")</f>
        <v>1</v>
      </c>
      <c r="AC24">
        <f>IF(Z24="","",IF(LOWER($G$24)="lower_is_better",IF($L24&lt;=Z24*0.4,3,IF($L24&lt;=Z24*0.7,2,IF($L24&lt;=Z24,0,IF($L24&lt;=AB24,-2,-3)))),IF($L24&gt;=Z24*1.6,3,IF($L24&gt;=Z24*1.3,2,IF($L24&gt;=Z24,0,IF($L24&gt;=Z24/2,-2,-3))))))</f>
        <v>-3</v>
      </c>
      <c r="AD24" t="e">
        <f>IF($K$24&lt;&gt;"",Y24,IF(Z24&lt;&gt;"",AC24,""))</f>
        <v>#N/A</v>
      </c>
      <c r="AE24" t="e">
        <f>IF(AD24="","",VLOOKUP(AD24,'04_WUStG_Mapping'!$A:$B,2,TRUE))</f>
        <v>#N/A</v>
      </c>
    </row>
    <row r="25" spans="1:31" x14ac:dyDescent="0.2">
      <c r="A25" t="s">
        <v>37</v>
      </c>
      <c r="B25" t="s">
        <v>635</v>
      </c>
      <c r="C25" t="s">
        <v>664</v>
      </c>
      <c r="D25" t="s">
        <v>747</v>
      </c>
      <c r="E25" t="s">
        <v>967</v>
      </c>
      <c r="F25" t="s">
        <v>1607</v>
      </c>
      <c r="G25" t="s">
        <v>1626</v>
      </c>
      <c r="H25" t="s">
        <v>1661</v>
      </c>
      <c r="I25" t="s">
        <v>1685</v>
      </c>
      <c r="J25" t="s">
        <v>1700</v>
      </c>
      <c r="K25" t="s">
        <v>1774</v>
      </c>
      <c r="M25" t="e">
        <f>IF($K$25="","",VLOOKUP($K$25,'03_Thresholds_Archetypes'!$A:$M,2,FALSE))</f>
        <v>#N/A</v>
      </c>
      <c r="N25" t="e">
        <f>IF($K$25="","",VLOOKUP($K$25,'03_Thresholds_Archetypes'!$A:$M,3,FALSE))</f>
        <v>#N/A</v>
      </c>
      <c r="O25" t="e">
        <f>IF($K$25="","",VLOOKUP($K$25,'03_Thresholds_Archetypes'!$A:$M,4,FALSE))</f>
        <v>#N/A</v>
      </c>
      <c r="P25" t="e">
        <f>IF($K$25="","",VLOOKUP($K$25,'03_Thresholds_Archetypes'!$A:$M,5,FALSE))</f>
        <v>#N/A</v>
      </c>
      <c r="Q25" t="e">
        <f>IF($K$25="","",VLOOKUP($K$25,'03_Thresholds_Archetypes'!$A:$M,6,FALSE))</f>
        <v>#N/A</v>
      </c>
      <c r="R25" t="e">
        <f>IF($K$25="","",VLOOKUP($K$25,'03_Thresholds_Archetypes'!$A:$M,7,FALSE))</f>
        <v>#N/A</v>
      </c>
      <c r="S25" t="e">
        <f>IF($K$25="","",VLOOKUP($K$25,'03_Thresholds_Archetypes'!$A:$M,8,FALSE))</f>
        <v>#N/A</v>
      </c>
      <c r="T25" t="e">
        <f>IF($K$25="","",VLOOKUP($K$25,'03_Thresholds_Archetypes'!$A:$M,9,FALSE))</f>
        <v>#N/A</v>
      </c>
      <c r="U25" t="e">
        <f>IF($K$25="","",VLOOKUP($K$25,'03_Thresholds_Archetypes'!$A:$M,10,FALSE))</f>
        <v>#N/A</v>
      </c>
      <c r="V25" t="e">
        <f>IF($K$25="","",VLOOKUP($K$25,'03_Thresholds_Archetypes'!$A:$M,11,FALSE))</f>
        <v>#N/A</v>
      </c>
      <c r="W25" t="e">
        <f>IF($K$25="","",VLOOKUP($K$25,'03_Thresholds_Archetypes'!$A:$M,12,FALSE))</f>
        <v>#N/A</v>
      </c>
      <c r="X25" t="e">
        <f>IF($K$25="","",VLOOKUP($K$25,'03_Thresholds_Archetypes'!$A:$M,13,FALSE))</f>
        <v>#N/A</v>
      </c>
      <c r="Y25" t="e">
        <f>IF($K$25="","",LOOKUP($L25,$M25:$R25,$S25:$X25))</f>
        <v>#N/A</v>
      </c>
      <c r="Z25">
        <f>IFERROR(VLOOKUP($A$25,'02_Benchmarks_by_NACE'!$A:$J,7,FALSE),"")</f>
        <v>0.5</v>
      </c>
      <c r="AA25">
        <f>IFERROR(VLOOKUP($A$25,'02_Benchmarks_by_NACE'!$A:$J,8,FALSE),"")</f>
        <v>0.75</v>
      </c>
      <c r="AB25">
        <f>IFERROR(VLOOKUP($A$25,'02_Benchmarks_by_NACE'!$A:$J,9,FALSE),"")</f>
        <v>0.9</v>
      </c>
      <c r="AC25">
        <f>IF(Z25="","",IF(LOWER($G$25)="lower_is_better",IF($L25&lt;=Z25*0.4,3,IF($L25&lt;=Z25*0.7,2,IF($L25&lt;=Z25,0,IF($L25&lt;=AB25,-2,-3)))),IF($L25&gt;=Z25*1.6,3,IF($L25&gt;=Z25*1.3,2,IF($L25&gt;=Z25,0,IF($L25&gt;=Z25/2,-2,-3))))))</f>
        <v>-3</v>
      </c>
      <c r="AD25" t="e">
        <f>IF($K$25&lt;&gt;"",Y25,IF(Z25&lt;&gt;"",AC25,""))</f>
        <v>#N/A</v>
      </c>
      <c r="AE25" t="e">
        <f>IF(AD25="","",VLOOKUP(AD25,'04_WUStG_Mapping'!$A:$B,2,TRUE))</f>
        <v>#N/A</v>
      </c>
    </row>
    <row r="26" spans="1:31" x14ac:dyDescent="0.2">
      <c r="A26" t="s">
        <v>38</v>
      </c>
      <c r="B26" t="s">
        <v>635</v>
      </c>
      <c r="C26" t="s">
        <v>661</v>
      </c>
      <c r="D26" t="s">
        <v>748</v>
      </c>
      <c r="E26" t="s">
        <v>968</v>
      </c>
      <c r="F26" t="s">
        <v>1601</v>
      </c>
      <c r="G26" t="s">
        <v>1626</v>
      </c>
      <c r="H26" t="s">
        <v>1654</v>
      </c>
      <c r="I26" t="s">
        <v>1682</v>
      </c>
      <c r="J26" t="s">
        <v>1697</v>
      </c>
      <c r="K26" t="s">
        <v>1753</v>
      </c>
      <c r="M26">
        <f>IF($K$26="","",VLOOKUP($K$26,'03_Thresholds_Archetypes'!$A:$M,2,FALSE))</f>
        <v>0</v>
      </c>
      <c r="N26">
        <f>IF($K$26="","",VLOOKUP($K$26,'03_Thresholds_Archetypes'!$A:$M,3,FALSE))</f>
        <v>30</v>
      </c>
      <c r="O26">
        <f>IF($K$26="","",VLOOKUP($K$26,'03_Thresholds_Archetypes'!$A:$M,4,FALSE))</f>
        <v>50</v>
      </c>
      <c r="P26">
        <f>IF($K$26="","",VLOOKUP($K$26,'03_Thresholds_Archetypes'!$A:$M,5,FALSE))</f>
        <v>70</v>
      </c>
      <c r="Q26">
        <f>IF($K$26="","",VLOOKUP($K$26,'03_Thresholds_Archetypes'!$A:$M,6,FALSE))</f>
        <v>90</v>
      </c>
      <c r="R26">
        <f>IF($K$26="","",VLOOKUP($K$26,'03_Thresholds_Archetypes'!$A:$M,7,FALSE))</f>
        <v>1000000000</v>
      </c>
      <c r="S26">
        <f>IF($K$26="","",VLOOKUP($K$26,'03_Thresholds_Archetypes'!$A:$M,8,FALSE))</f>
        <v>-3</v>
      </c>
      <c r="T26">
        <f>IF($K$26="","",VLOOKUP($K$26,'03_Thresholds_Archetypes'!$A:$M,9,FALSE))</f>
        <v>-2</v>
      </c>
      <c r="U26">
        <f>IF($K$26="","",VLOOKUP($K$26,'03_Thresholds_Archetypes'!$A:$M,10,FALSE))</f>
        <v>0</v>
      </c>
      <c r="V26">
        <f>IF($K$26="","",VLOOKUP($K$26,'03_Thresholds_Archetypes'!$A:$M,11,FALSE))</f>
        <v>2</v>
      </c>
      <c r="W26">
        <f>IF($K$26="","",VLOOKUP($K$26,'03_Thresholds_Archetypes'!$A:$M,12,FALSE))</f>
        <v>3</v>
      </c>
      <c r="X26">
        <f>IF($K$26="","",VLOOKUP($K$26,'03_Thresholds_Archetypes'!$A:$M,13,FALSE))</f>
        <v>3</v>
      </c>
      <c r="Y26">
        <f>IF($K$26="","",LOOKUP($L26,$M26:$R26,$S26:$X26))</f>
        <v>-3</v>
      </c>
      <c r="Z26">
        <f>IFERROR(VLOOKUP($A$26,'02_Benchmarks_by_NACE'!$A:$J,7,FALSE),"")</f>
        <v>69.5</v>
      </c>
      <c r="AA26">
        <f>IFERROR(VLOOKUP($A$26,'02_Benchmarks_by_NACE'!$A:$J,8,FALSE),"")</f>
        <v>100</v>
      </c>
      <c r="AB26">
        <f>IFERROR(VLOOKUP($A$26,'02_Benchmarks_by_NACE'!$A:$J,9,FALSE),"")</f>
        <v>100</v>
      </c>
      <c r="AC26">
        <f>IF(Z26="","",IF(LOWER($G$26)="lower_is_better",IF($L26&lt;=Z26*0.4,3,IF($L26&lt;=Z26*0.7,2,IF($L26&lt;=Z26,0,IF($L26&lt;=AB26,-2,-3)))),IF($L26&gt;=Z26*1.6,3,IF($L26&gt;=Z26*1.3,2,IF($L26&gt;=Z26,0,IF($L26&gt;=Z26/2,-2,-3))))))</f>
        <v>-3</v>
      </c>
      <c r="AD26">
        <f>IF($K$26&lt;&gt;"",Y26,IF(Z26&lt;&gt;"",AC26,""))</f>
        <v>-3</v>
      </c>
      <c r="AE26">
        <f>IF(AD26="","",VLOOKUP(AD26,'04_WUStG_Mapping'!$A:$B,2,TRUE))</f>
        <v>25</v>
      </c>
    </row>
    <row r="27" spans="1:31" x14ac:dyDescent="0.2">
      <c r="A27" t="s">
        <v>39</v>
      </c>
      <c r="B27" t="s">
        <v>635</v>
      </c>
      <c r="C27" t="s">
        <v>661</v>
      </c>
      <c r="D27" t="s">
        <v>748</v>
      </c>
      <c r="E27" t="s">
        <v>969</v>
      </c>
      <c r="F27" t="s">
        <v>1602</v>
      </c>
      <c r="G27" t="s">
        <v>1626</v>
      </c>
      <c r="H27" t="s">
        <v>1655</v>
      </c>
      <c r="I27" t="s">
        <v>1682</v>
      </c>
      <c r="J27" t="s">
        <v>1698</v>
      </c>
      <c r="K27" t="s">
        <v>1753</v>
      </c>
      <c r="M27">
        <f>IF($K$27="","",VLOOKUP($K$27,'03_Thresholds_Archetypes'!$A:$M,2,FALSE))</f>
        <v>0</v>
      </c>
      <c r="N27">
        <f>IF($K$27="","",VLOOKUP($K$27,'03_Thresholds_Archetypes'!$A:$M,3,FALSE))</f>
        <v>30</v>
      </c>
      <c r="O27">
        <f>IF($K$27="","",VLOOKUP($K$27,'03_Thresholds_Archetypes'!$A:$M,4,FALSE))</f>
        <v>50</v>
      </c>
      <c r="P27">
        <f>IF($K$27="","",VLOOKUP($K$27,'03_Thresholds_Archetypes'!$A:$M,5,FALSE))</f>
        <v>70</v>
      </c>
      <c r="Q27">
        <f>IF($K$27="","",VLOOKUP($K$27,'03_Thresholds_Archetypes'!$A:$M,6,FALSE))</f>
        <v>90</v>
      </c>
      <c r="R27">
        <f>IF($K$27="","",VLOOKUP($K$27,'03_Thresholds_Archetypes'!$A:$M,7,FALSE))</f>
        <v>1000000000</v>
      </c>
      <c r="S27">
        <f>IF($K$27="","",VLOOKUP($K$27,'03_Thresholds_Archetypes'!$A:$M,8,FALSE))</f>
        <v>-3</v>
      </c>
      <c r="T27">
        <f>IF($K$27="","",VLOOKUP($K$27,'03_Thresholds_Archetypes'!$A:$M,9,FALSE))</f>
        <v>-2</v>
      </c>
      <c r="U27">
        <f>IF($K$27="","",VLOOKUP($K$27,'03_Thresholds_Archetypes'!$A:$M,10,FALSE))</f>
        <v>0</v>
      </c>
      <c r="V27">
        <f>IF($K$27="","",VLOOKUP($K$27,'03_Thresholds_Archetypes'!$A:$M,11,FALSE))</f>
        <v>2</v>
      </c>
      <c r="W27">
        <f>IF($K$27="","",VLOOKUP($K$27,'03_Thresholds_Archetypes'!$A:$M,12,FALSE))</f>
        <v>3</v>
      </c>
      <c r="X27">
        <f>IF($K$27="","",VLOOKUP($K$27,'03_Thresholds_Archetypes'!$A:$M,13,FALSE))</f>
        <v>3</v>
      </c>
      <c r="Y27">
        <f>IF($K$27="","",LOOKUP($L27,$M27:$R27,$S27:$X27))</f>
        <v>-3</v>
      </c>
      <c r="Z27">
        <f>IFERROR(VLOOKUP($A$27,'02_Benchmarks_by_NACE'!$A:$J,7,FALSE),"")</f>
        <v>59.5</v>
      </c>
      <c r="AA27">
        <f>IFERROR(VLOOKUP($A$27,'02_Benchmarks_by_NACE'!$A:$J,8,FALSE),"")</f>
        <v>89.25</v>
      </c>
      <c r="AB27">
        <f>IFERROR(VLOOKUP($A$27,'02_Benchmarks_by_NACE'!$A:$J,9,FALSE),"")</f>
        <v>100</v>
      </c>
      <c r="AC27">
        <f>IF(Z27="","",IF(LOWER($G$27)="lower_is_better",IF($L27&lt;=Z27*0.4,3,IF($L27&lt;=Z27*0.7,2,IF($L27&lt;=Z27,0,IF($L27&lt;=AB27,-2,-3)))),IF($L27&gt;=Z27*1.6,3,IF($L27&gt;=Z27*1.3,2,IF($L27&gt;=Z27,0,IF($L27&gt;=Z27/2,-2,-3))))))</f>
        <v>-3</v>
      </c>
      <c r="AD27">
        <f>IF($K$27&lt;&gt;"",Y27,IF(Z27&lt;&gt;"",AC27,""))</f>
        <v>-3</v>
      </c>
      <c r="AE27">
        <f>IF(AD27="","",VLOOKUP(AD27,'04_WUStG_Mapping'!$A:$B,2,TRUE))</f>
        <v>25</v>
      </c>
    </row>
    <row r="28" spans="1:31" x14ac:dyDescent="0.2">
      <c r="A28" t="s">
        <v>40</v>
      </c>
      <c r="B28" t="s">
        <v>635</v>
      </c>
      <c r="C28" t="s">
        <v>661</v>
      </c>
      <c r="D28" t="s">
        <v>748</v>
      </c>
      <c r="E28" t="s">
        <v>970</v>
      </c>
      <c r="F28" t="s">
        <v>1603</v>
      </c>
      <c r="G28" t="s">
        <v>1627</v>
      </c>
      <c r="H28" t="s">
        <v>1656</v>
      </c>
      <c r="I28" t="s">
        <v>1682</v>
      </c>
      <c r="J28" t="s">
        <v>1699</v>
      </c>
      <c r="K28" t="s">
        <v>1755</v>
      </c>
      <c r="M28">
        <f>IF($K$28="","",VLOOKUP($K$28,'03_Thresholds_Archetypes'!$A:$M,2,FALSE))</f>
        <v>0</v>
      </c>
      <c r="N28">
        <f>IF($K$28="","",VLOOKUP($K$28,'03_Thresholds_Archetypes'!$A:$M,3,FALSE))</f>
        <v>1</v>
      </c>
      <c r="O28">
        <f>IF($K$28="","",VLOOKUP($K$28,'03_Thresholds_Archetypes'!$A:$M,4,FALSE))</f>
        <v>3</v>
      </c>
      <c r="P28">
        <f>IF($K$28="","",VLOOKUP($K$28,'03_Thresholds_Archetypes'!$A:$M,5,FALSE))</f>
        <v>5</v>
      </c>
      <c r="Q28">
        <f>IF($K$28="","",VLOOKUP($K$28,'03_Thresholds_Archetypes'!$A:$M,6,FALSE))</f>
        <v>1000000000</v>
      </c>
      <c r="R28">
        <f>IF($K$28="","",VLOOKUP($K$28,'03_Thresholds_Archetypes'!$A:$M,7,FALSE))</f>
        <v>1000000000</v>
      </c>
      <c r="S28">
        <f>IF($K$28="","",VLOOKUP($K$28,'03_Thresholds_Archetypes'!$A:$M,8,FALSE))</f>
        <v>3</v>
      </c>
      <c r="T28">
        <f>IF($K$28="","",VLOOKUP($K$28,'03_Thresholds_Archetypes'!$A:$M,9,FALSE))</f>
        <v>2</v>
      </c>
      <c r="U28">
        <f>IF($K$28="","",VLOOKUP($K$28,'03_Thresholds_Archetypes'!$A:$M,10,FALSE))</f>
        <v>0</v>
      </c>
      <c r="V28">
        <f>IF($K$28="","",VLOOKUP($K$28,'03_Thresholds_Archetypes'!$A:$M,11,FALSE))</f>
        <v>-2</v>
      </c>
      <c r="W28">
        <f>IF($K$28="","",VLOOKUP($K$28,'03_Thresholds_Archetypes'!$A:$M,12,FALSE))</f>
        <v>-3</v>
      </c>
      <c r="X28">
        <f>IF($K$28="","",VLOOKUP($K$28,'03_Thresholds_Archetypes'!$A:$M,13,FALSE))</f>
        <v>-3</v>
      </c>
      <c r="Y28">
        <f>IF($K$28="","",LOOKUP($L28,$M28:$R28,$S28:$X28))</f>
        <v>3</v>
      </c>
      <c r="Z28">
        <f>IFERROR(VLOOKUP($A$28,'02_Benchmarks_by_NACE'!$A:$J,7,FALSE),"")</f>
        <v>3</v>
      </c>
      <c r="AA28">
        <f>IFERROR(VLOOKUP($A$28,'02_Benchmarks_by_NACE'!$A:$J,8,FALSE),"")</f>
        <v>4.5</v>
      </c>
      <c r="AB28">
        <f>IFERROR(VLOOKUP($A$28,'02_Benchmarks_by_NACE'!$A:$J,9,FALSE),"")</f>
        <v>7.5</v>
      </c>
      <c r="AC28">
        <f>IF(Z28="","",IF(LOWER($G$28)="lower_is_better",IF($L28&lt;=Z28*0.4,3,IF($L28&lt;=Z28*0.7,2,IF($L28&lt;=Z28,0,IF($L28&lt;=AB28,-2,-3)))),IF($L28&gt;=Z28*1.6,3,IF($L28&gt;=Z28*1.3,2,IF($L28&gt;=Z28,0,IF($L28&gt;=Z28/2,-2,-3))))))</f>
        <v>3</v>
      </c>
      <c r="AD28">
        <f>IF($K$28&lt;&gt;"",Y28,IF(Z28&lt;&gt;"",AC28,""))</f>
        <v>3</v>
      </c>
      <c r="AE28">
        <f>IF(AD28="","",VLOOKUP(AD28,'04_WUStG_Mapping'!$A:$B,2,TRUE))</f>
        <v>0</v>
      </c>
    </row>
    <row r="29" spans="1:31" x14ac:dyDescent="0.2">
      <c r="A29" t="s">
        <v>41</v>
      </c>
      <c r="B29" t="s">
        <v>636</v>
      </c>
      <c r="C29" t="s">
        <v>665</v>
      </c>
      <c r="D29" t="s">
        <v>749</v>
      </c>
      <c r="E29" t="s">
        <v>971</v>
      </c>
      <c r="F29" t="s">
        <v>1609</v>
      </c>
      <c r="G29" t="s">
        <v>1627</v>
      </c>
      <c r="H29" t="s">
        <v>1665</v>
      </c>
      <c r="I29" t="s">
        <v>1687</v>
      </c>
      <c r="J29" t="s">
        <v>1701</v>
      </c>
      <c r="K29" t="s">
        <v>1775</v>
      </c>
      <c r="M29" t="e">
        <f>IF($K$29="","",VLOOKUP($K$29,'03_Thresholds_Archetypes'!$A:$M,2,FALSE))</f>
        <v>#N/A</v>
      </c>
      <c r="N29" t="e">
        <f>IF($K$29="","",VLOOKUP($K$29,'03_Thresholds_Archetypes'!$A:$M,3,FALSE))</f>
        <v>#N/A</v>
      </c>
      <c r="O29" t="e">
        <f>IF($K$29="","",VLOOKUP($K$29,'03_Thresholds_Archetypes'!$A:$M,4,FALSE))</f>
        <v>#N/A</v>
      </c>
      <c r="P29" t="e">
        <f>IF($K$29="","",VLOOKUP($K$29,'03_Thresholds_Archetypes'!$A:$M,5,FALSE))</f>
        <v>#N/A</v>
      </c>
      <c r="Q29" t="e">
        <f>IF($K$29="","",VLOOKUP($K$29,'03_Thresholds_Archetypes'!$A:$M,6,FALSE))</f>
        <v>#N/A</v>
      </c>
      <c r="R29" t="e">
        <f>IF($K$29="","",VLOOKUP($K$29,'03_Thresholds_Archetypes'!$A:$M,7,FALSE))</f>
        <v>#N/A</v>
      </c>
      <c r="S29" t="e">
        <f>IF($K$29="","",VLOOKUP($K$29,'03_Thresholds_Archetypes'!$A:$M,8,FALSE))</f>
        <v>#N/A</v>
      </c>
      <c r="T29" t="e">
        <f>IF($K$29="","",VLOOKUP($K$29,'03_Thresholds_Archetypes'!$A:$M,9,FALSE))</f>
        <v>#N/A</v>
      </c>
      <c r="U29" t="e">
        <f>IF($K$29="","",VLOOKUP($K$29,'03_Thresholds_Archetypes'!$A:$M,10,FALSE))</f>
        <v>#N/A</v>
      </c>
      <c r="V29" t="e">
        <f>IF($K$29="","",VLOOKUP($K$29,'03_Thresholds_Archetypes'!$A:$M,11,FALSE))</f>
        <v>#N/A</v>
      </c>
      <c r="W29" t="e">
        <f>IF($K$29="","",VLOOKUP($K$29,'03_Thresholds_Archetypes'!$A:$M,12,FALSE))</f>
        <v>#N/A</v>
      </c>
      <c r="X29" t="e">
        <f>IF($K$29="","",VLOOKUP($K$29,'03_Thresholds_Archetypes'!$A:$M,13,FALSE))</f>
        <v>#N/A</v>
      </c>
      <c r="Y29" t="e">
        <f>IF($K$29="","",LOOKUP($L29,$M29:$R29,$S29:$X29))</f>
        <v>#N/A</v>
      </c>
      <c r="Z29">
        <f>IFERROR(VLOOKUP($A$29,'02_Benchmarks_by_NACE'!$A:$J,7,FALSE),"")</f>
        <v>1</v>
      </c>
      <c r="AA29">
        <f>IFERROR(VLOOKUP($A$29,'02_Benchmarks_by_NACE'!$A:$J,8,FALSE),"")</f>
        <v>1.5</v>
      </c>
      <c r="AB29">
        <f>IFERROR(VLOOKUP($A$29,'02_Benchmarks_by_NACE'!$A:$J,9,FALSE),"")</f>
        <v>2.5</v>
      </c>
      <c r="AC29">
        <f>IF(Z29="","",IF(LOWER($G$29)="lower_is_better",IF($L29&lt;=Z29*0.4,3,IF($L29&lt;=Z29*0.7,2,IF($L29&lt;=Z29,0,IF($L29&lt;=AB29,-2,-3)))),IF($L29&gt;=Z29*1.6,3,IF($L29&gt;=Z29*1.3,2,IF($L29&gt;=Z29,0,IF($L29&gt;=Z29/2,-2,-3))))))</f>
        <v>3</v>
      </c>
      <c r="AD29" t="e">
        <f>IF($K$29&lt;&gt;"",Y29,IF(Z29&lt;&gt;"",AC29,""))</f>
        <v>#N/A</v>
      </c>
      <c r="AE29" t="e">
        <f>IF(AD29="","",VLOOKUP(AD29,'04_WUStG_Mapping'!$A:$B,2,TRUE))</f>
        <v>#N/A</v>
      </c>
    </row>
    <row r="30" spans="1:31" x14ac:dyDescent="0.2">
      <c r="A30" t="s">
        <v>42</v>
      </c>
      <c r="B30" t="s">
        <v>636</v>
      </c>
      <c r="C30" t="s">
        <v>665</v>
      </c>
      <c r="D30" t="s">
        <v>749</v>
      </c>
      <c r="E30" t="s">
        <v>972</v>
      </c>
      <c r="F30" t="s">
        <v>1602</v>
      </c>
      <c r="G30" t="s">
        <v>1626</v>
      </c>
      <c r="H30" t="s">
        <v>1666</v>
      </c>
      <c r="I30" t="s">
        <v>1687</v>
      </c>
      <c r="J30" t="s">
        <v>1698</v>
      </c>
      <c r="K30" t="s">
        <v>1753</v>
      </c>
      <c r="M30">
        <f>IF($K$30="","",VLOOKUP($K$30,'03_Thresholds_Archetypes'!$A:$M,2,FALSE))</f>
        <v>0</v>
      </c>
      <c r="N30">
        <f>IF($K$30="","",VLOOKUP($K$30,'03_Thresholds_Archetypes'!$A:$M,3,FALSE))</f>
        <v>30</v>
      </c>
      <c r="O30">
        <f>IF($K$30="","",VLOOKUP($K$30,'03_Thresholds_Archetypes'!$A:$M,4,FALSE))</f>
        <v>50</v>
      </c>
      <c r="P30">
        <f>IF($K$30="","",VLOOKUP($K$30,'03_Thresholds_Archetypes'!$A:$M,5,FALSE))</f>
        <v>70</v>
      </c>
      <c r="Q30">
        <f>IF($K$30="","",VLOOKUP($K$30,'03_Thresholds_Archetypes'!$A:$M,6,FALSE))</f>
        <v>90</v>
      </c>
      <c r="R30">
        <f>IF($K$30="","",VLOOKUP($K$30,'03_Thresholds_Archetypes'!$A:$M,7,FALSE))</f>
        <v>1000000000</v>
      </c>
      <c r="S30">
        <f>IF($K$30="","",VLOOKUP($K$30,'03_Thresholds_Archetypes'!$A:$M,8,FALSE))</f>
        <v>-3</v>
      </c>
      <c r="T30">
        <f>IF($K$30="","",VLOOKUP($K$30,'03_Thresholds_Archetypes'!$A:$M,9,FALSE))</f>
        <v>-2</v>
      </c>
      <c r="U30">
        <f>IF($K$30="","",VLOOKUP($K$30,'03_Thresholds_Archetypes'!$A:$M,10,FALSE))</f>
        <v>0</v>
      </c>
      <c r="V30">
        <f>IF($K$30="","",VLOOKUP($K$30,'03_Thresholds_Archetypes'!$A:$M,11,FALSE))</f>
        <v>2</v>
      </c>
      <c r="W30">
        <f>IF($K$30="","",VLOOKUP($K$30,'03_Thresholds_Archetypes'!$A:$M,12,FALSE))</f>
        <v>3</v>
      </c>
      <c r="X30">
        <f>IF($K$30="","",VLOOKUP($K$30,'03_Thresholds_Archetypes'!$A:$M,13,FALSE))</f>
        <v>3</v>
      </c>
      <c r="Y30">
        <f>IF($K$30="","",LOOKUP($L30,$M30:$R30,$S30:$X30))</f>
        <v>-3</v>
      </c>
      <c r="Z30">
        <f>IFERROR(VLOOKUP($A$30,'02_Benchmarks_by_NACE'!$A:$J,7,FALSE),"")</f>
        <v>50</v>
      </c>
      <c r="AA30">
        <f>IFERROR(VLOOKUP($A$30,'02_Benchmarks_by_NACE'!$A:$J,8,FALSE),"")</f>
        <v>75</v>
      </c>
      <c r="AB30">
        <f>IFERROR(VLOOKUP($A$30,'02_Benchmarks_by_NACE'!$A:$J,9,FALSE),"")</f>
        <v>100</v>
      </c>
      <c r="AC30">
        <f>IF(Z30="","",IF(LOWER($G$30)="lower_is_better",IF($L30&lt;=Z30*0.4,3,IF($L30&lt;=Z30*0.7,2,IF($L30&lt;=Z30,0,IF($L30&lt;=AB30,-2,-3)))),IF($L30&gt;=Z30*1.6,3,IF($L30&gt;=Z30*1.3,2,IF($L30&gt;=Z30,0,IF($L30&gt;=Z30/2,-2,-3))))))</f>
        <v>-3</v>
      </c>
      <c r="AD30">
        <f>IF($K$30&lt;&gt;"",Y30,IF(Z30&lt;&gt;"",AC30,""))</f>
        <v>-3</v>
      </c>
      <c r="AE30">
        <f>IF(AD30="","",VLOOKUP(AD30,'04_WUStG_Mapping'!$A:$B,2,TRUE))</f>
        <v>25</v>
      </c>
    </row>
    <row r="31" spans="1:31" x14ac:dyDescent="0.2">
      <c r="A31" t="s">
        <v>43</v>
      </c>
      <c r="B31" t="s">
        <v>636</v>
      </c>
      <c r="C31" t="s">
        <v>665</v>
      </c>
      <c r="D31" t="s">
        <v>749</v>
      </c>
      <c r="E31" t="s">
        <v>973</v>
      </c>
      <c r="F31" t="s">
        <v>1602</v>
      </c>
      <c r="G31" t="s">
        <v>1627</v>
      </c>
      <c r="H31" t="s">
        <v>1667</v>
      </c>
      <c r="I31" t="s">
        <v>1687</v>
      </c>
      <c r="J31" t="s">
        <v>1702</v>
      </c>
      <c r="K31" t="s">
        <v>1756</v>
      </c>
      <c r="M31">
        <f>IF($K$31="","",VLOOKUP($K$31,'03_Thresholds_Archetypes'!$A:$M,2,FALSE))</f>
        <v>0</v>
      </c>
      <c r="N31">
        <f>IF($K$31="","",VLOOKUP($K$31,'03_Thresholds_Archetypes'!$A:$M,3,FALSE))</f>
        <v>0.5</v>
      </c>
      <c r="O31">
        <f>IF($K$31="","",VLOOKUP($K$31,'03_Thresholds_Archetypes'!$A:$M,4,FALSE))</f>
        <v>0.75</v>
      </c>
      <c r="P31">
        <f>IF($K$31="","",VLOOKUP($K$31,'03_Thresholds_Archetypes'!$A:$M,5,FALSE))</f>
        <v>1</v>
      </c>
      <c r="Q31">
        <f>IF($K$31="","",VLOOKUP($K$31,'03_Thresholds_Archetypes'!$A:$M,6,FALSE))</f>
        <v>1.2</v>
      </c>
      <c r="R31">
        <f>IF($K$31="","",VLOOKUP($K$31,'03_Thresholds_Archetypes'!$A:$M,7,FALSE))</f>
        <v>1000000000</v>
      </c>
      <c r="S31">
        <f>IF($K$31="","",VLOOKUP($K$31,'03_Thresholds_Archetypes'!$A:$M,8,FALSE))</f>
        <v>3</v>
      </c>
      <c r="T31">
        <f>IF($K$31="","",VLOOKUP($K$31,'03_Thresholds_Archetypes'!$A:$M,9,FALSE))</f>
        <v>2</v>
      </c>
      <c r="U31">
        <f>IF($K$31="","",VLOOKUP($K$31,'03_Thresholds_Archetypes'!$A:$M,10,FALSE))</f>
        <v>0</v>
      </c>
      <c r="V31">
        <f>IF($K$31="","",VLOOKUP($K$31,'03_Thresholds_Archetypes'!$A:$M,11,FALSE))</f>
        <v>-2</v>
      </c>
      <c r="W31">
        <f>IF($K$31="","",VLOOKUP($K$31,'03_Thresholds_Archetypes'!$A:$M,12,FALSE))</f>
        <v>-3</v>
      </c>
      <c r="X31">
        <f>IF($K$31="","",VLOOKUP($K$31,'03_Thresholds_Archetypes'!$A:$M,13,FALSE))</f>
        <v>-3</v>
      </c>
      <c r="Y31">
        <f>IF($K$31="","",LOOKUP($L31,$M31:$R31,$S31:$X31))</f>
        <v>3</v>
      </c>
      <c r="Z31">
        <f>IFERROR(VLOOKUP($A$31,'02_Benchmarks_by_NACE'!$A:$J,7,FALSE),"")</f>
        <v>1</v>
      </c>
      <c r="AA31">
        <f>IFERROR(VLOOKUP($A$31,'02_Benchmarks_by_NACE'!$A:$J,8,FALSE),"")</f>
        <v>1.2</v>
      </c>
      <c r="AB31">
        <f>IFERROR(VLOOKUP($A$31,'02_Benchmarks_by_NACE'!$A:$J,9,FALSE),"")</f>
        <v>1.5</v>
      </c>
      <c r="AC31">
        <f>IF(Z31="","",IF(LOWER($G$31)="lower_is_better",IF($L31&lt;=Z31*0.4,3,IF($L31&lt;=Z31*0.7,2,IF($L31&lt;=Z31,0,IF($L31&lt;=AB31,-2,-3)))),IF($L31&gt;=Z31*1.6,3,IF($L31&gt;=Z31*1.3,2,IF($L31&gt;=Z31,0,IF($L31&gt;=Z31/2,-2,-3))))))</f>
        <v>3</v>
      </c>
      <c r="AD31">
        <f>IF($K$31&lt;&gt;"",Y31,IF(Z31&lt;&gt;"",AC31,""))</f>
        <v>3</v>
      </c>
      <c r="AE31">
        <f>IF(AD31="","",VLOOKUP(AD31,'04_WUStG_Mapping'!$A:$B,2,TRUE))</f>
        <v>0</v>
      </c>
    </row>
    <row r="32" spans="1:31" x14ac:dyDescent="0.2">
      <c r="A32" t="s">
        <v>44</v>
      </c>
      <c r="B32" t="s">
        <v>636</v>
      </c>
      <c r="C32" t="s">
        <v>665</v>
      </c>
      <c r="D32" t="s">
        <v>750</v>
      </c>
      <c r="E32" t="s">
        <v>974</v>
      </c>
      <c r="F32" t="s">
        <v>1610</v>
      </c>
      <c r="G32" t="s">
        <v>1627</v>
      </c>
      <c r="H32" t="s">
        <v>1665</v>
      </c>
      <c r="I32" t="s">
        <v>1688</v>
      </c>
      <c r="J32" t="s">
        <v>1700</v>
      </c>
      <c r="K32" t="s">
        <v>1775</v>
      </c>
      <c r="M32" t="e">
        <f>IF($K$32="","",VLOOKUP($K$32,'03_Thresholds_Archetypes'!$A:$M,2,FALSE))</f>
        <v>#N/A</v>
      </c>
      <c r="N32" t="e">
        <f>IF($K$32="","",VLOOKUP($K$32,'03_Thresholds_Archetypes'!$A:$M,3,FALSE))</f>
        <v>#N/A</v>
      </c>
      <c r="O32" t="e">
        <f>IF($K$32="","",VLOOKUP($K$32,'03_Thresholds_Archetypes'!$A:$M,4,FALSE))</f>
        <v>#N/A</v>
      </c>
      <c r="P32" t="e">
        <f>IF($K$32="","",VLOOKUP($K$32,'03_Thresholds_Archetypes'!$A:$M,5,FALSE))</f>
        <v>#N/A</v>
      </c>
      <c r="Q32" t="e">
        <f>IF($K$32="","",VLOOKUP($K$32,'03_Thresholds_Archetypes'!$A:$M,6,FALSE))</f>
        <v>#N/A</v>
      </c>
      <c r="R32" t="e">
        <f>IF($K$32="","",VLOOKUP($K$32,'03_Thresholds_Archetypes'!$A:$M,7,FALSE))</f>
        <v>#N/A</v>
      </c>
      <c r="S32" t="e">
        <f>IF($K$32="","",VLOOKUP($K$32,'03_Thresholds_Archetypes'!$A:$M,8,FALSE))</f>
        <v>#N/A</v>
      </c>
      <c r="T32" t="e">
        <f>IF($K$32="","",VLOOKUP($K$32,'03_Thresholds_Archetypes'!$A:$M,9,FALSE))</f>
        <v>#N/A</v>
      </c>
      <c r="U32" t="e">
        <f>IF($K$32="","",VLOOKUP($K$32,'03_Thresholds_Archetypes'!$A:$M,10,FALSE))</f>
        <v>#N/A</v>
      </c>
      <c r="V32" t="e">
        <f>IF($K$32="","",VLOOKUP($K$32,'03_Thresholds_Archetypes'!$A:$M,11,FALSE))</f>
        <v>#N/A</v>
      </c>
      <c r="W32" t="e">
        <f>IF($K$32="","",VLOOKUP($K$32,'03_Thresholds_Archetypes'!$A:$M,12,FALSE))</f>
        <v>#N/A</v>
      </c>
      <c r="X32" t="e">
        <f>IF($K$32="","",VLOOKUP($K$32,'03_Thresholds_Archetypes'!$A:$M,13,FALSE))</f>
        <v>#N/A</v>
      </c>
      <c r="Y32" t="e">
        <f>IF($K$32="","",LOOKUP($L32,$M32:$R32,$S32:$X32))</f>
        <v>#N/A</v>
      </c>
      <c r="Z32">
        <f>IFERROR(VLOOKUP($A$32,'02_Benchmarks_by_NACE'!$A:$J,7,FALSE),"")</f>
        <v>1</v>
      </c>
      <c r="AA32">
        <f>IFERROR(VLOOKUP($A$32,'02_Benchmarks_by_NACE'!$A:$J,8,FALSE),"")</f>
        <v>1.5</v>
      </c>
      <c r="AB32">
        <f>IFERROR(VLOOKUP($A$32,'02_Benchmarks_by_NACE'!$A:$J,9,FALSE),"")</f>
        <v>2.5</v>
      </c>
      <c r="AC32">
        <f>IF(Z32="","",IF(LOWER($G$32)="lower_is_better",IF($L32&lt;=Z32*0.4,3,IF($L32&lt;=Z32*0.7,2,IF($L32&lt;=Z32,0,IF($L32&lt;=AB32,-2,-3)))),IF($L32&gt;=Z32*1.6,3,IF($L32&gt;=Z32*1.3,2,IF($L32&gt;=Z32,0,IF($L32&gt;=Z32/2,-2,-3))))))</f>
        <v>3</v>
      </c>
      <c r="AD32" t="e">
        <f>IF($K$32&lt;&gt;"",Y32,IF(Z32&lt;&gt;"",AC32,""))</f>
        <v>#N/A</v>
      </c>
      <c r="AE32" t="e">
        <f>IF(AD32="","",VLOOKUP(AD32,'04_WUStG_Mapping'!$A:$B,2,TRUE))</f>
        <v>#N/A</v>
      </c>
    </row>
    <row r="33" spans="1:31" x14ac:dyDescent="0.2">
      <c r="A33" t="s">
        <v>45</v>
      </c>
      <c r="B33" t="s">
        <v>636</v>
      </c>
      <c r="C33" t="s">
        <v>665</v>
      </c>
      <c r="D33" t="s">
        <v>750</v>
      </c>
      <c r="E33" t="s">
        <v>975</v>
      </c>
      <c r="F33" t="s">
        <v>1602</v>
      </c>
      <c r="G33" t="s">
        <v>1626</v>
      </c>
      <c r="H33" t="s">
        <v>1666</v>
      </c>
      <c r="I33" t="s">
        <v>1688</v>
      </c>
      <c r="J33" t="s">
        <v>1703</v>
      </c>
      <c r="K33" t="s">
        <v>1753</v>
      </c>
      <c r="M33">
        <f>IF($K$33="","",VLOOKUP($K$33,'03_Thresholds_Archetypes'!$A:$M,2,FALSE))</f>
        <v>0</v>
      </c>
      <c r="N33">
        <f>IF($K$33="","",VLOOKUP($K$33,'03_Thresholds_Archetypes'!$A:$M,3,FALSE))</f>
        <v>30</v>
      </c>
      <c r="O33">
        <f>IF($K$33="","",VLOOKUP($K$33,'03_Thresholds_Archetypes'!$A:$M,4,FALSE))</f>
        <v>50</v>
      </c>
      <c r="P33">
        <f>IF($K$33="","",VLOOKUP($K$33,'03_Thresholds_Archetypes'!$A:$M,5,FALSE))</f>
        <v>70</v>
      </c>
      <c r="Q33">
        <f>IF($K$33="","",VLOOKUP($K$33,'03_Thresholds_Archetypes'!$A:$M,6,FALSE))</f>
        <v>90</v>
      </c>
      <c r="R33">
        <f>IF($K$33="","",VLOOKUP($K$33,'03_Thresholds_Archetypes'!$A:$M,7,FALSE))</f>
        <v>1000000000</v>
      </c>
      <c r="S33">
        <f>IF($K$33="","",VLOOKUP($K$33,'03_Thresholds_Archetypes'!$A:$M,8,FALSE))</f>
        <v>-3</v>
      </c>
      <c r="T33">
        <f>IF($K$33="","",VLOOKUP($K$33,'03_Thresholds_Archetypes'!$A:$M,9,FALSE))</f>
        <v>-2</v>
      </c>
      <c r="U33">
        <f>IF($K$33="","",VLOOKUP($K$33,'03_Thresholds_Archetypes'!$A:$M,10,FALSE))</f>
        <v>0</v>
      </c>
      <c r="V33">
        <f>IF($K$33="","",VLOOKUP($K$33,'03_Thresholds_Archetypes'!$A:$M,11,FALSE))</f>
        <v>2</v>
      </c>
      <c r="W33">
        <f>IF($K$33="","",VLOOKUP($K$33,'03_Thresholds_Archetypes'!$A:$M,12,FALSE))</f>
        <v>3</v>
      </c>
      <c r="X33">
        <f>IF($K$33="","",VLOOKUP($K$33,'03_Thresholds_Archetypes'!$A:$M,13,FALSE))</f>
        <v>3</v>
      </c>
      <c r="Y33">
        <f>IF($K$33="","",LOOKUP($L33,$M33:$R33,$S33:$X33))</f>
        <v>-3</v>
      </c>
      <c r="Z33">
        <f>IFERROR(VLOOKUP($A$33,'02_Benchmarks_by_NACE'!$A:$J,7,FALSE),"")</f>
        <v>50</v>
      </c>
      <c r="AA33">
        <f>IFERROR(VLOOKUP($A$33,'02_Benchmarks_by_NACE'!$A:$J,8,FALSE),"")</f>
        <v>75</v>
      </c>
      <c r="AB33">
        <f>IFERROR(VLOOKUP($A$33,'02_Benchmarks_by_NACE'!$A:$J,9,FALSE),"")</f>
        <v>100</v>
      </c>
      <c r="AC33">
        <f>IF(Z33="","",IF(LOWER($G$33)="lower_is_better",IF($L33&lt;=Z33*0.4,3,IF($L33&lt;=Z33*0.7,2,IF($L33&lt;=Z33,0,IF($L33&lt;=AB33,-2,-3)))),IF($L33&gt;=Z33*1.6,3,IF($L33&gt;=Z33*1.3,2,IF($L33&gt;=Z33,0,IF($L33&gt;=Z33/2,-2,-3))))))</f>
        <v>-3</v>
      </c>
      <c r="AD33">
        <f>IF($K$33&lt;&gt;"",Y33,IF(Z33&lt;&gt;"",AC33,""))</f>
        <v>-3</v>
      </c>
      <c r="AE33">
        <f>IF(AD33="","",VLOOKUP(AD33,'04_WUStG_Mapping'!$A:$B,2,TRUE))</f>
        <v>25</v>
      </c>
    </row>
    <row r="34" spans="1:31" x14ac:dyDescent="0.2">
      <c r="A34" t="s">
        <v>46</v>
      </c>
      <c r="B34" t="s">
        <v>636</v>
      </c>
      <c r="C34" t="s">
        <v>665</v>
      </c>
      <c r="D34" t="s">
        <v>750</v>
      </c>
      <c r="E34" t="s">
        <v>976</v>
      </c>
      <c r="F34" t="s">
        <v>1610</v>
      </c>
      <c r="G34" t="s">
        <v>1627</v>
      </c>
      <c r="H34" t="s">
        <v>1665</v>
      </c>
      <c r="I34" t="s">
        <v>1688</v>
      </c>
      <c r="J34" t="s">
        <v>1704</v>
      </c>
      <c r="K34" t="s">
        <v>1775</v>
      </c>
      <c r="M34" t="e">
        <f>IF($K$34="","",VLOOKUP($K$34,'03_Thresholds_Archetypes'!$A:$M,2,FALSE))</f>
        <v>#N/A</v>
      </c>
      <c r="N34" t="e">
        <f>IF($K$34="","",VLOOKUP($K$34,'03_Thresholds_Archetypes'!$A:$M,3,FALSE))</f>
        <v>#N/A</v>
      </c>
      <c r="O34" t="e">
        <f>IF($K$34="","",VLOOKUP($K$34,'03_Thresholds_Archetypes'!$A:$M,4,FALSE))</f>
        <v>#N/A</v>
      </c>
      <c r="P34" t="e">
        <f>IF($K$34="","",VLOOKUP($K$34,'03_Thresholds_Archetypes'!$A:$M,5,FALSE))</f>
        <v>#N/A</v>
      </c>
      <c r="Q34" t="e">
        <f>IF($K$34="","",VLOOKUP($K$34,'03_Thresholds_Archetypes'!$A:$M,6,FALSE))</f>
        <v>#N/A</v>
      </c>
      <c r="R34" t="e">
        <f>IF($K$34="","",VLOOKUP($K$34,'03_Thresholds_Archetypes'!$A:$M,7,FALSE))</f>
        <v>#N/A</v>
      </c>
      <c r="S34" t="e">
        <f>IF($K$34="","",VLOOKUP($K$34,'03_Thresholds_Archetypes'!$A:$M,8,FALSE))</f>
        <v>#N/A</v>
      </c>
      <c r="T34" t="e">
        <f>IF($K$34="","",VLOOKUP($K$34,'03_Thresholds_Archetypes'!$A:$M,9,FALSE))</f>
        <v>#N/A</v>
      </c>
      <c r="U34" t="e">
        <f>IF($K$34="","",VLOOKUP($K$34,'03_Thresholds_Archetypes'!$A:$M,10,FALSE))</f>
        <v>#N/A</v>
      </c>
      <c r="V34" t="e">
        <f>IF($K$34="","",VLOOKUP($K$34,'03_Thresholds_Archetypes'!$A:$M,11,FALSE))</f>
        <v>#N/A</v>
      </c>
      <c r="W34" t="e">
        <f>IF($K$34="","",VLOOKUP($K$34,'03_Thresholds_Archetypes'!$A:$M,12,FALSE))</f>
        <v>#N/A</v>
      </c>
      <c r="X34" t="e">
        <f>IF($K$34="","",VLOOKUP($K$34,'03_Thresholds_Archetypes'!$A:$M,13,FALSE))</f>
        <v>#N/A</v>
      </c>
      <c r="Y34" t="e">
        <f>IF($K$34="","",LOOKUP($L34,$M34:$R34,$S34:$X34))</f>
        <v>#N/A</v>
      </c>
      <c r="Z34">
        <f>IFERROR(VLOOKUP($A$34,'02_Benchmarks_by_NACE'!$A:$J,7,FALSE),"")</f>
        <v>1</v>
      </c>
      <c r="AA34">
        <f>IFERROR(VLOOKUP($A$34,'02_Benchmarks_by_NACE'!$A:$J,8,FALSE),"")</f>
        <v>1.5</v>
      </c>
      <c r="AB34">
        <f>IFERROR(VLOOKUP($A$34,'02_Benchmarks_by_NACE'!$A:$J,9,FALSE),"")</f>
        <v>2.5</v>
      </c>
      <c r="AC34">
        <f>IF(Z34="","",IF(LOWER($G$34)="lower_is_better",IF($L34&lt;=Z34*0.4,3,IF($L34&lt;=Z34*0.7,2,IF($L34&lt;=Z34,0,IF($L34&lt;=AB34,-2,-3)))),IF($L34&gt;=Z34*1.6,3,IF($L34&gt;=Z34*1.3,2,IF($L34&gt;=Z34,0,IF($L34&gt;=Z34/2,-2,-3))))))</f>
        <v>3</v>
      </c>
      <c r="AD34" t="e">
        <f>IF($K$34&lt;&gt;"",Y34,IF(Z34&lt;&gt;"",AC34,""))</f>
        <v>#N/A</v>
      </c>
      <c r="AE34" t="e">
        <f>IF(AD34="","",VLOOKUP(AD34,'04_WUStG_Mapping'!$A:$B,2,TRUE))</f>
        <v>#N/A</v>
      </c>
    </row>
    <row r="35" spans="1:31" x14ac:dyDescent="0.2">
      <c r="A35" t="s">
        <v>47</v>
      </c>
      <c r="B35" t="s">
        <v>636</v>
      </c>
      <c r="C35" t="s">
        <v>665</v>
      </c>
      <c r="D35" t="s">
        <v>751</v>
      </c>
      <c r="E35" t="s">
        <v>977</v>
      </c>
      <c r="F35" t="s">
        <v>1609</v>
      </c>
      <c r="G35" t="s">
        <v>1627</v>
      </c>
      <c r="H35" t="s">
        <v>1665</v>
      </c>
      <c r="I35" t="s">
        <v>1687</v>
      </c>
      <c r="J35" t="s">
        <v>1701</v>
      </c>
      <c r="K35" t="s">
        <v>1775</v>
      </c>
      <c r="M35" t="e">
        <f>IF($K$35="","",VLOOKUP($K$35,'03_Thresholds_Archetypes'!$A:$M,2,FALSE))</f>
        <v>#N/A</v>
      </c>
      <c r="N35" t="e">
        <f>IF($K$35="","",VLOOKUP($K$35,'03_Thresholds_Archetypes'!$A:$M,3,FALSE))</f>
        <v>#N/A</v>
      </c>
      <c r="O35" t="e">
        <f>IF($K$35="","",VLOOKUP($K$35,'03_Thresholds_Archetypes'!$A:$M,4,FALSE))</f>
        <v>#N/A</v>
      </c>
      <c r="P35" t="e">
        <f>IF($K$35="","",VLOOKUP($K$35,'03_Thresholds_Archetypes'!$A:$M,5,FALSE))</f>
        <v>#N/A</v>
      </c>
      <c r="Q35" t="e">
        <f>IF($K$35="","",VLOOKUP($K$35,'03_Thresholds_Archetypes'!$A:$M,6,FALSE))</f>
        <v>#N/A</v>
      </c>
      <c r="R35" t="e">
        <f>IF($K$35="","",VLOOKUP($K$35,'03_Thresholds_Archetypes'!$A:$M,7,FALSE))</f>
        <v>#N/A</v>
      </c>
      <c r="S35" t="e">
        <f>IF($K$35="","",VLOOKUP($K$35,'03_Thresholds_Archetypes'!$A:$M,8,FALSE))</f>
        <v>#N/A</v>
      </c>
      <c r="T35" t="e">
        <f>IF($K$35="","",VLOOKUP($K$35,'03_Thresholds_Archetypes'!$A:$M,9,FALSE))</f>
        <v>#N/A</v>
      </c>
      <c r="U35" t="e">
        <f>IF($K$35="","",VLOOKUP($K$35,'03_Thresholds_Archetypes'!$A:$M,10,FALSE))</f>
        <v>#N/A</v>
      </c>
      <c r="V35" t="e">
        <f>IF($K$35="","",VLOOKUP($K$35,'03_Thresholds_Archetypes'!$A:$M,11,FALSE))</f>
        <v>#N/A</v>
      </c>
      <c r="W35" t="e">
        <f>IF($K$35="","",VLOOKUP($K$35,'03_Thresholds_Archetypes'!$A:$M,12,FALSE))</f>
        <v>#N/A</v>
      </c>
      <c r="X35" t="e">
        <f>IF($K$35="","",VLOOKUP($K$35,'03_Thresholds_Archetypes'!$A:$M,13,FALSE))</f>
        <v>#N/A</v>
      </c>
      <c r="Y35" t="e">
        <f>IF($K$35="","",LOOKUP($L35,$M35:$R35,$S35:$X35))</f>
        <v>#N/A</v>
      </c>
      <c r="Z35">
        <f>IFERROR(VLOOKUP($A$35,'02_Benchmarks_by_NACE'!$A:$J,7,FALSE),"")</f>
        <v>1</v>
      </c>
      <c r="AA35">
        <f>IFERROR(VLOOKUP($A$35,'02_Benchmarks_by_NACE'!$A:$J,8,FALSE),"")</f>
        <v>1.5</v>
      </c>
      <c r="AB35">
        <f>IFERROR(VLOOKUP($A$35,'02_Benchmarks_by_NACE'!$A:$J,9,FALSE),"")</f>
        <v>2.5</v>
      </c>
      <c r="AC35">
        <f>IF(Z35="","",IF(LOWER($G$35)="lower_is_better",IF($L35&lt;=Z35*0.4,3,IF($L35&lt;=Z35*0.7,2,IF($L35&lt;=Z35,0,IF($L35&lt;=AB35,-2,-3)))),IF($L35&gt;=Z35*1.6,3,IF($L35&gt;=Z35*1.3,2,IF($L35&gt;=Z35,0,IF($L35&gt;=Z35/2,-2,-3))))))</f>
        <v>3</v>
      </c>
      <c r="AD35" t="e">
        <f>IF($K$35&lt;&gt;"",Y35,IF(Z35&lt;&gt;"",AC35,""))</f>
        <v>#N/A</v>
      </c>
      <c r="AE35" t="e">
        <f>IF(AD35="","",VLOOKUP(AD35,'04_WUStG_Mapping'!$A:$B,2,TRUE))</f>
        <v>#N/A</v>
      </c>
    </row>
    <row r="36" spans="1:31" x14ac:dyDescent="0.2">
      <c r="A36" t="s">
        <v>48</v>
      </c>
      <c r="B36" t="s">
        <v>636</v>
      </c>
      <c r="C36" t="s">
        <v>665</v>
      </c>
      <c r="D36" t="s">
        <v>751</v>
      </c>
      <c r="E36" t="s">
        <v>978</v>
      </c>
      <c r="F36" t="s">
        <v>1602</v>
      </c>
      <c r="G36" t="s">
        <v>1626</v>
      </c>
      <c r="H36" t="s">
        <v>1666</v>
      </c>
      <c r="I36" t="s">
        <v>1687</v>
      </c>
      <c r="J36" t="s">
        <v>1701</v>
      </c>
      <c r="K36" t="s">
        <v>1753</v>
      </c>
      <c r="M36">
        <f>IF($K$36="","",VLOOKUP($K$36,'03_Thresholds_Archetypes'!$A:$M,2,FALSE))</f>
        <v>0</v>
      </c>
      <c r="N36">
        <f>IF($K$36="","",VLOOKUP($K$36,'03_Thresholds_Archetypes'!$A:$M,3,FALSE))</f>
        <v>30</v>
      </c>
      <c r="O36">
        <f>IF($K$36="","",VLOOKUP($K$36,'03_Thresholds_Archetypes'!$A:$M,4,FALSE))</f>
        <v>50</v>
      </c>
      <c r="P36">
        <f>IF($K$36="","",VLOOKUP($K$36,'03_Thresholds_Archetypes'!$A:$M,5,FALSE))</f>
        <v>70</v>
      </c>
      <c r="Q36">
        <f>IF($K$36="","",VLOOKUP($K$36,'03_Thresholds_Archetypes'!$A:$M,6,FALSE))</f>
        <v>90</v>
      </c>
      <c r="R36">
        <f>IF($K$36="","",VLOOKUP($K$36,'03_Thresholds_Archetypes'!$A:$M,7,FALSE))</f>
        <v>1000000000</v>
      </c>
      <c r="S36">
        <f>IF($K$36="","",VLOOKUP($K$36,'03_Thresholds_Archetypes'!$A:$M,8,FALSE))</f>
        <v>-3</v>
      </c>
      <c r="T36">
        <f>IF($K$36="","",VLOOKUP($K$36,'03_Thresholds_Archetypes'!$A:$M,9,FALSE))</f>
        <v>-2</v>
      </c>
      <c r="U36">
        <f>IF($K$36="","",VLOOKUP($K$36,'03_Thresholds_Archetypes'!$A:$M,10,FALSE))</f>
        <v>0</v>
      </c>
      <c r="V36">
        <f>IF($K$36="","",VLOOKUP($K$36,'03_Thresholds_Archetypes'!$A:$M,11,FALSE))</f>
        <v>2</v>
      </c>
      <c r="W36">
        <f>IF($K$36="","",VLOOKUP($K$36,'03_Thresholds_Archetypes'!$A:$M,12,FALSE))</f>
        <v>3</v>
      </c>
      <c r="X36">
        <f>IF($K$36="","",VLOOKUP($K$36,'03_Thresholds_Archetypes'!$A:$M,13,FALSE))</f>
        <v>3</v>
      </c>
      <c r="Y36">
        <f>IF($K$36="","",LOOKUP($L36,$M36:$R36,$S36:$X36))</f>
        <v>-3</v>
      </c>
      <c r="Z36">
        <f>IFERROR(VLOOKUP($A$36,'02_Benchmarks_by_NACE'!$A:$J,7,FALSE),"")</f>
        <v>50</v>
      </c>
      <c r="AA36">
        <f>IFERROR(VLOOKUP($A$36,'02_Benchmarks_by_NACE'!$A:$J,8,FALSE),"")</f>
        <v>75</v>
      </c>
      <c r="AB36">
        <f>IFERROR(VLOOKUP($A$36,'02_Benchmarks_by_NACE'!$A:$J,9,FALSE),"")</f>
        <v>100</v>
      </c>
      <c r="AC36">
        <f>IF(Z36="","",IF(LOWER($G$36)="lower_is_better",IF($L36&lt;=Z36*0.4,3,IF($L36&lt;=Z36*0.7,2,IF($L36&lt;=Z36,0,IF($L36&lt;=AB36,-2,-3)))),IF($L36&gt;=Z36*1.6,3,IF($L36&gt;=Z36*1.3,2,IF($L36&gt;=Z36,0,IF($L36&gt;=Z36/2,-2,-3))))))</f>
        <v>-3</v>
      </c>
      <c r="AD36">
        <f>IF($K$36&lt;&gt;"",Y36,IF(Z36&lt;&gt;"",AC36,""))</f>
        <v>-3</v>
      </c>
      <c r="AE36">
        <f>IF(AD36="","",VLOOKUP(AD36,'04_WUStG_Mapping'!$A:$B,2,TRUE))</f>
        <v>25</v>
      </c>
    </row>
    <row r="37" spans="1:31" x14ac:dyDescent="0.2">
      <c r="A37" t="s">
        <v>49</v>
      </c>
      <c r="B37" t="s">
        <v>636</v>
      </c>
      <c r="C37" t="s">
        <v>665</v>
      </c>
      <c r="D37" t="s">
        <v>751</v>
      </c>
      <c r="E37" t="s">
        <v>979</v>
      </c>
      <c r="F37" t="s">
        <v>1602</v>
      </c>
      <c r="G37" t="s">
        <v>1627</v>
      </c>
      <c r="H37" t="s">
        <v>1667</v>
      </c>
      <c r="I37" t="s">
        <v>1687</v>
      </c>
      <c r="J37" t="s">
        <v>1701</v>
      </c>
      <c r="K37" t="s">
        <v>1756</v>
      </c>
      <c r="M37">
        <f>IF($K$37="","",VLOOKUP($K$37,'03_Thresholds_Archetypes'!$A:$M,2,FALSE))</f>
        <v>0</v>
      </c>
      <c r="N37">
        <f>IF($K$37="","",VLOOKUP($K$37,'03_Thresholds_Archetypes'!$A:$M,3,FALSE))</f>
        <v>0.5</v>
      </c>
      <c r="O37">
        <f>IF($K$37="","",VLOOKUP($K$37,'03_Thresholds_Archetypes'!$A:$M,4,FALSE))</f>
        <v>0.75</v>
      </c>
      <c r="P37">
        <f>IF($K$37="","",VLOOKUP($K$37,'03_Thresholds_Archetypes'!$A:$M,5,FALSE))</f>
        <v>1</v>
      </c>
      <c r="Q37">
        <f>IF($K$37="","",VLOOKUP($K$37,'03_Thresholds_Archetypes'!$A:$M,6,FALSE))</f>
        <v>1.2</v>
      </c>
      <c r="R37">
        <f>IF($K$37="","",VLOOKUP($K$37,'03_Thresholds_Archetypes'!$A:$M,7,FALSE))</f>
        <v>1000000000</v>
      </c>
      <c r="S37">
        <f>IF($K$37="","",VLOOKUP($K$37,'03_Thresholds_Archetypes'!$A:$M,8,FALSE))</f>
        <v>3</v>
      </c>
      <c r="T37">
        <f>IF($K$37="","",VLOOKUP($K$37,'03_Thresholds_Archetypes'!$A:$M,9,FALSE))</f>
        <v>2</v>
      </c>
      <c r="U37">
        <f>IF($K$37="","",VLOOKUP($K$37,'03_Thresholds_Archetypes'!$A:$M,10,FALSE))</f>
        <v>0</v>
      </c>
      <c r="V37">
        <f>IF($K$37="","",VLOOKUP($K$37,'03_Thresholds_Archetypes'!$A:$M,11,FALSE))</f>
        <v>-2</v>
      </c>
      <c r="W37">
        <f>IF($K$37="","",VLOOKUP($K$37,'03_Thresholds_Archetypes'!$A:$M,12,FALSE))</f>
        <v>-3</v>
      </c>
      <c r="X37">
        <f>IF($K$37="","",VLOOKUP($K$37,'03_Thresholds_Archetypes'!$A:$M,13,FALSE))</f>
        <v>-3</v>
      </c>
      <c r="Y37">
        <f>IF($K$37="","",LOOKUP($L37,$M37:$R37,$S37:$X37))</f>
        <v>3</v>
      </c>
      <c r="Z37">
        <f>IFERROR(VLOOKUP($A$37,'02_Benchmarks_by_NACE'!$A:$J,7,FALSE),"")</f>
        <v>1</v>
      </c>
      <c r="AA37">
        <f>IFERROR(VLOOKUP($A$37,'02_Benchmarks_by_NACE'!$A:$J,8,FALSE),"")</f>
        <v>1.2</v>
      </c>
      <c r="AB37">
        <f>IFERROR(VLOOKUP($A$37,'02_Benchmarks_by_NACE'!$A:$J,9,FALSE),"")</f>
        <v>1.5</v>
      </c>
      <c r="AC37">
        <f>IF(Z37="","",IF(LOWER($G$37)="lower_is_better",IF($L37&lt;=Z37*0.4,3,IF($L37&lt;=Z37*0.7,2,IF($L37&lt;=Z37,0,IF($L37&lt;=AB37,-2,-3)))),IF($L37&gt;=Z37*1.6,3,IF($L37&gt;=Z37*1.3,2,IF($L37&gt;=Z37,0,IF($L37&gt;=Z37/2,-2,-3))))))</f>
        <v>3</v>
      </c>
      <c r="AD37">
        <f>IF($K$37&lt;&gt;"",Y37,IF(Z37&lt;&gt;"",AC37,""))</f>
        <v>3</v>
      </c>
      <c r="AE37">
        <f>IF(AD37="","",VLOOKUP(AD37,'04_WUStG_Mapping'!$A:$B,2,TRUE))</f>
        <v>0</v>
      </c>
    </row>
    <row r="38" spans="1:31" x14ac:dyDescent="0.2">
      <c r="A38" t="s">
        <v>50</v>
      </c>
      <c r="B38" t="s">
        <v>636</v>
      </c>
      <c r="C38" t="s">
        <v>666</v>
      </c>
      <c r="D38" t="s">
        <v>752</v>
      </c>
      <c r="E38" t="s">
        <v>980</v>
      </c>
      <c r="F38" t="s">
        <v>1602</v>
      </c>
      <c r="G38" t="s">
        <v>1626</v>
      </c>
      <c r="H38" t="s">
        <v>1655</v>
      </c>
      <c r="I38" t="s">
        <v>1629</v>
      </c>
      <c r="J38" t="s">
        <v>1698</v>
      </c>
      <c r="K38" t="s">
        <v>1753</v>
      </c>
      <c r="M38">
        <f>IF($K$38="","",VLOOKUP($K$38,'03_Thresholds_Archetypes'!$A:$M,2,FALSE))</f>
        <v>0</v>
      </c>
      <c r="N38">
        <f>IF($K$38="","",VLOOKUP($K$38,'03_Thresholds_Archetypes'!$A:$M,3,FALSE))</f>
        <v>30</v>
      </c>
      <c r="O38">
        <f>IF($K$38="","",VLOOKUP($K$38,'03_Thresholds_Archetypes'!$A:$M,4,FALSE))</f>
        <v>50</v>
      </c>
      <c r="P38">
        <f>IF($K$38="","",VLOOKUP($K$38,'03_Thresholds_Archetypes'!$A:$M,5,FALSE))</f>
        <v>70</v>
      </c>
      <c r="Q38">
        <f>IF($K$38="","",VLOOKUP($K$38,'03_Thresholds_Archetypes'!$A:$M,6,FALSE))</f>
        <v>90</v>
      </c>
      <c r="R38">
        <f>IF($K$38="","",VLOOKUP($K$38,'03_Thresholds_Archetypes'!$A:$M,7,FALSE))</f>
        <v>1000000000</v>
      </c>
      <c r="S38">
        <f>IF($K$38="","",VLOOKUP($K$38,'03_Thresholds_Archetypes'!$A:$M,8,FALSE))</f>
        <v>-3</v>
      </c>
      <c r="T38">
        <f>IF($K$38="","",VLOOKUP($K$38,'03_Thresholds_Archetypes'!$A:$M,9,FALSE))</f>
        <v>-2</v>
      </c>
      <c r="U38">
        <f>IF($K$38="","",VLOOKUP($K$38,'03_Thresholds_Archetypes'!$A:$M,10,FALSE))</f>
        <v>0</v>
      </c>
      <c r="V38">
        <f>IF($K$38="","",VLOOKUP($K$38,'03_Thresholds_Archetypes'!$A:$M,11,FALSE))</f>
        <v>2</v>
      </c>
      <c r="W38">
        <f>IF($K$38="","",VLOOKUP($K$38,'03_Thresholds_Archetypes'!$A:$M,12,FALSE))</f>
        <v>3</v>
      </c>
      <c r="X38">
        <f>IF($K$38="","",VLOOKUP($K$38,'03_Thresholds_Archetypes'!$A:$M,13,FALSE))</f>
        <v>3</v>
      </c>
      <c r="Y38">
        <f>IF($K$38="","",LOOKUP($L38,$M38:$R38,$S38:$X38))</f>
        <v>-3</v>
      </c>
      <c r="Z38">
        <f>IFERROR(VLOOKUP($A$38,'02_Benchmarks_by_NACE'!$A:$J,7,FALSE),"")</f>
        <v>59.5</v>
      </c>
      <c r="AA38">
        <f>IFERROR(VLOOKUP($A$38,'02_Benchmarks_by_NACE'!$A:$J,8,FALSE),"")</f>
        <v>89.25</v>
      </c>
      <c r="AB38">
        <f>IFERROR(VLOOKUP($A$38,'02_Benchmarks_by_NACE'!$A:$J,9,FALSE),"")</f>
        <v>100</v>
      </c>
      <c r="AC38">
        <f>IF(Z38="","",IF(LOWER($G$38)="lower_is_better",IF($L38&lt;=Z38*0.4,3,IF($L38&lt;=Z38*0.7,2,IF($L38&lt;=Z38,0,IF($L38&lt;=AB38,-2,-3)))),IF($L38&gt;=Z38*1.6,3,IF($L38&gt;=Z38*1.3,2,IF($L38&gt;=Z38,0,IF($L38&gt;=Z38/2,-2,-3))))))</f>
        <v>-3</v>
      </c>
      <c r="AD38">
        <f>IF($K$38&lt;&gt;"",Y38,IF(Z38&lt;&gt;"",AC38,""))</f>
        <v>-3</v>
      </c>
      <c r="AE38">
        <f>IF(AD38="","",VLOOKUP(AD38,'04_WUStG_Mapping'!$A:$B,2,TRUE))</f>
        <v>25</v>
      </c>
    </row>
    <row r="39" spans="1:31" x14ac:dyDescent="0.2">
      <c r="A39" t="s">
        <v>51</v>
      </c>
      <c r="B39" t="s">
        <v>636</v>
      </c>
      <c r="C39" t="s">
        <v>666</v>
      </c>
      <c r="D39" t="s">
        <v>752</v>
      </c>
      <c r="E39" t="s">
        <v>981</v>
      </c>
      <c r="F39" t="s">
        <v>1604</v>
      </c>
      <c r="G39" t="s">
        <v>1626</v>
      </c>
      <c r="H39" t="s">
        <v>1657</v>
      </c>
      <c r="I39" t="s">
        <v>1683</v>
      </c>
      <c r="J39" t="s">
        <v>1698</v>
      </c>
      <c r="K39" t="s">
        <v>1753</v>
      </c>
      <c r="M39">
        <f>IF($K$39="","",VLOOKUP($K$39,'03_Thresholds_Archetypes'!$A:$M,2,FALSE))</f>
        <v>0</v>
      </c>
      <c r="N39">
        <f>IF($K$39="","",VLOOKUP($K$39,'03_Thresholds_Archetypes'!$A:$M,3,FALSE))</f>
        <v>30</v>
      </c>
      <c r="O39">
        <f>IF($K$39="","",VLOOKUP($K$39,'03_Thresholds_Archetypes'!$A:$M,4,FALSE))</f>
        <v>50</v>
      </c>
      <c r="P39">
        <f>IF($K$39="","",VLOOKUP($K$39,'03_Thresholds_Archetypes'!$A:$M,5,FALSE))</f>
        <v>70</v>
      </c>
      <c r="Q39">
        <f>IF($K$39="","",VLOOKUP($K$39,'03_Thresholds_Archetypes'!$A:$M,6,FALSE))</f>
        <v>90</v>
      </c>
      <c r="R39">
        <f>IF($K$39="","",VLOOKUP($K$39,'03_Thresholds_Archetypes'!$A:$M,7,FALSE))</f>
        <v>1000000000</v>
      </c>
      <c r="S39">
        <f>IF($K$39="","",VLOOKUP($K$39,'03_Thresholds_Archetypes'!$A:$M,8,FALSE))</f>
        <v>-3</v>
      </c>
      <c r="T39">
        <f>IF($K$39="","",VLOOKUP($K$39,'03_Thresholds_Archetypes'!$A:$M,9,FALSE))</f>
        <v>-2</v>
      </c>
      <c r="U39">
        <f>IF($K$39="","",VLOOKUP($K$39,'03_Thresholds_Archetypes'!$A:$M,10,FALSE))</f>
        <v>0</v>
      </c>
      <c r="V39">
        <f>IF($K$39="","",VLOOKUP($K$39,'03_Thresholds_Archetypes'!$A:$M,11,FALSE))</f>
        <v>2</v>
      </c>
      <c r="W39">
        <f>IF($K$39="","",VLOOKUP($K$39,'03_Thresholds_Archetypes'!$A:$M,12,FALSE))</f>
        <v>3</v>
      </c>
      <c r="X39">
        <f>IF($K$39="","",VLOOKUP($K$39,'03_Thresholds_Archetypes'!$A:$M,13,FALSE))</f>
        <v>3</v>
      </c>
      <c r="Y39">
        <f>IF($K$39="","",LOOKUP($L39,$M39:$R39,$S39:$X39))</f>
        <v>-3</v>
      </c>
      <c r="Z39">
        <f>IFERROR(VLOOKUP($A$39,'02_Benchmarks_by_NACE'!$A:$J,7,FALSE),"")</f>
        <v>82</v>
      </c>
      <c r="AA39">
        <f>IFERROR(VLOOKUP($A$39,'02_Benchmarks_by_NACE'!$A:$J,8,FALSE),"")</f>
        <v>100</v>
      </c>
      <c r="AB39">
        <f>IFERROR(VLOOKUP($A$39,'02_Benchmarks_by_NACE'!$A:$J,9,FALSE),"")</f>
        <v>100</v>
      </c>
      <c r="AC39">
        <f>IF(Z39="","",IF(LOWER($G$39)="lower_is_better",IF($L39&lt;=Z39*0.4,3,IF($L39&lt;=Z39*0.7,2,IF($L39&lt;=Z39,0,IF($L39&lt;=AB39,-2,-3)))),IF($L39&gt;=Z39*1.6,3,IF($L39&gt;=Z39*1.3,2,IF($L39&gt;=Z39,0,IF($L39&gt;=Z39/2,-2,-3))))))</f>
        <v>-3</v>
      </c>
      <c r="AD39">
        <f>IF($K$39&lt;&gt;"",Y39,IF(Z39&lt;&gt;"",AC39,""))</f>
        <v>-3</v>
      </c>
      <c r="AE39">
        <f>IF(AD39="","",VLOOKUP(AD39,'04_WUStG_Mapping'!$A:$B,2,TRUE))</f>
        <v>25</v>
      </c>
    </row>
    <row r="40" spans="1:31" x14ac:dyDescent="0.2">
      <c r="A40" t="s">
        <v>52</v>
      </c>
      <c r="B40" t="s">
        <v>636</v>
      </c>
      <c r="C40" t="s">
        <v>666</v>
      </c>
      <c r="D40" t="s">
        <v>752</v>
      </c>
      <c r="E40" t="s">
        <v>982</v>
      </c>
      <c r="F40" t="s">
        <v>1605</v>
      </c>
      <c r="G40" t="s">
        <v>1626</v>
      </c>
      <c r="H40" t="s">
        <v>1658</v>
      </c>
      <c r="I40" t="s">
        <v>1684</v>
      </c>
      <c r="J40" t="s">
        <v>1698</v>
      </c>
      <c r="K40" t="s">
        <v>1753</v>
      </c>
      <c r="M40">
        <f>IF($K$40="","",VLOOKUP($K$40,'03_Thresholds_Archetypes'!$A:$M,2,FALSE))</f>
        <v>0</v>
      </c>
      <c r="N40">
        <f>IF($K$40="","",VLOOKUP($K$40,'03_Thresholds_Archetypes'!$A:$M,3,FALSE))</f>
        <v>30</v>
      </c>
      <c r="O40">
        <f>IF($K$40="","",VLOOKUP($K$40,'03_Thresholds_Archetypes'!$A:$M,4,FALSE))</f>
        <v>50</v>
      </c>
      <c r="P40">
        <f>IF($K$40="","",VLOOKUP($K$40,'03_Thresholds_Archetypes'!$A:$M,5,FALSE))</f>
        <v>70</v>
      </c>
      <c r="Q40">
        <f>IF($K$40="","",VLOOKUP($K$40,'03_Thresholds_Archetypes'!$A:$M,6,FALSE))</f>
        <v>90</v>
      </c>
      <c r="R40">
        <f>IF($K$40="","",VLOOKUP($K$40,'03_Thresholds_Archetypes'!$A:$M,7,FALSE))</f>
        <v>1000000000</v>
      </c>
      <c r="S40">
        <f>IF($K$40="","",VLOOKUP($K$40,'03_Thresholds_Archetypes'!$A:$M,8,FALSE))</f>
        <v>-3</v>
      </c>
      <c r="T40">
        <f>IF($K$40="","",VLOOKUP($K$40,'03_Thresholds_Archetypes'!$A:$M,9,FALSE))</f>
        <v>-2</v>
      </c>
      <c r="U40">
        <f>IF($K$40="","",VLOOKUP($K$40,'03_Thresholds_Archetypes'!$A:$M,10,FALSE))</f>
        <v>0</v>
      </c>
      <c r="V40">
        <f>IF($K$40="","",VLOOKUP($K$40,'03_Thresholds_Archetypes'!$A:$M,11,FALSE))</f>
        <v>2</v>
      </c>
      <c r="W40">
        <f>IF($K$40="","",VLOOKUP($K$40,'03_Thresholds_Archetypes'!$A:$M,12,FALSE))</f>
        <v>3</v>
      </c>
      <c r="X40">
        <f>IF($K$40="","",VLOOKUP($K$40,'03_Thresholds_Archetypes'!$A:$M,13,FALSE))</f>
        <v>3</v>
      </c>
      <c r="Y40">
        <f>IF($K$40="","",LOOKUP($L40,$M40:$R40,$S40:$X40))</f>
        <v>-3</v>
      </c>
      <c r="Z40">
        <f>IFERROR(VLOOKUP($A$40,'02_Benchmarks_by_NACE'!$A:$J,7,FALSE),"")</f>
        <v>49.5</v>
      </c>
      <c r="AA40">
        <f>IFERROR(VLOOKUP($A$40,'02_Benchmarks_by_NACE'!$A:$J,8,FALSE),"")</f>
        <v>74.25</v>
      </c>
      <c r="AB40">
        <f>IFERROR(VLOOKUP($A$40,'02_Benchmarks_by_NACE'!$A:$J,9,FALSE),"")</f>
        <v>100</v>
      </c>
      <c r="AC40">
        <f>IF(Z40="","",IF(LOWER($G$40)="lower_is_better",IF($L40&lt;=Z40*0.4,3,IF($L40&lt;=Z40*0.7,2,IF($L40&lt;=Z40,0,IF($L40&lt;=AB40,-2,-3)))),IF($L40&gt;=Z40*1.6,3,IF($L40&gt;=Z40*1.3,2,IF($L40&gt;=Z40,0,IF($L40&gt;=Z40/2,-2,-3))))))</f>
        <v>-3</v>
      </c>
      <c r="AD40">
        <f>IF($K$40&lt;&gt;"",Y40,IF(Z40&lt;&gt;"",AC40,""))</f>
        <v>-3</v>
      </c>
      <c r="AE40">
        <f>IF(AD40="","",VLOOKUP(AD40,'04_WUStG_Mapping'!$A:$B,2,TRUE))</f>
        <v>25</v>
      </c>
    </row>
    <row r="41" spans="1:31" x14ac:dyDescent="0.2">
      <c r="A41" t="s">
        <v>53</v>
      </c>
      <c r="B41" t="s">
        <v>636</v>
      </c>
      <c r="C41" t="s">
        <v>665</v>
      </c>
      <c r="D41" t="s">
        <v>753</v>
      </c>
      <c r="E41" t="s">
        <v>983</v>
      </c>
      <c r="F41" t="s">
        <v>1611</v>
      </c>
      <c r="G41" t="s">
        <v>1627</v>
      </c>
      <c r="H41" t="s">
        <v>1668</v>
      </c>
      <c r="I41" t="s">
        <v>1689</v>
      </c>
      <c r="J41" t="s">
        <v>1705</v>
      </c>
      <c r="K41" t="s">
        <v>1775</v>
      </c>
      <c r="M41" t="e">
        <f>IF($K$41="","",VLOOKUP($K$41,'03_Thresholds_Archetypes'!$A:$M,2,FALSE))</f>
        <v>#N/A</v>
      </c>
      <c r="N41" t="e">
        <f>IF($K$41="","",VLOOKUP($K$41,'03_Thresholds_Archetypes'!$A:$M,3,FALSE))</f>
        <v>#N/A</v>
      </c>
      <c r="O41" t="e">
        <f>IF($K$41="","",VLOOKUP($K$41,'03_Thresholds_Archetypes'!$A:$M,4,FALSE))</f>
        <v>#N/A</v>
      </c>
      <c r="P41" t="e">
        <f>IF($K$41="","",VLOOKUP($K$41,'03_Thresholds_Archetypes'!$A:$M,5,FALSE))</f>
        <v>#N/A</v>
      </c>
      <c r="Q41" t="e">
        <f>IF($K$41="","",VLOOKUP($K$41,'03_Thresholds_Archetypes'!$A:$M,6,FALSE))</f>
        <v>#N/A</v>
      </c>
      <c r="R41" t="e">
        <f>IF($K$41="","",VLOOKUP($K$41,'03_Thresholds_Archetypes'!$A:$M,7,FALSE))</f>
        <v>#N/A</v>
      </c>
      <c r="S41" t="e">
        <f>IF($K$41="","",VLOOKUP($K$41,'03_Thresholds_Archetypes'!$A:$M,8,FALSE))</f>
        <v>#N/A</v>
      </c>
      <c r="T41" t="e">
        <f>IF($K$41="","",VLOOKUP($K$41,'03_Thresholds_Archetypes'!$A:$M,9,FALSE))</f>
        <v>#N/A</v>
      </c>
      <c r="U41" t="e">
        <f>IF($K$41="","",VLOOKUP($K$41,'03_Thresholds_Archetypes'!$A:$M,10,FALSE))</f>
        <v>#N/A</v>
      </c>
      <c r="V41" t="e">
        <f>IF($K$41="","",VLOOKUP($K$41,'03_Thresholds_Archetypes'!$A:$M,11,FALSE))</f>
        <v>#N/A</v>
      </c>
      <c r="W41" t="e">
        <f>IF($K$41="","",VLOOKUP($K$41,'03_Thresholds_Archetypes'!$A:$M,12,FALSE))</f>
        <v>#N/A</v>
      </c>
      <c r="X41" t="e">
        <f>IF($K$41="","",VLOOKUP($K$41,'03_Thresholds_Archetypes'!$A:$M,13,FALSE))</f>
        <v>#N/A</v>
      </c>
      <c r="Y41" t="e">
        <f>IF($K$41="","",LOOKUP($L41,$M41:$R41,$S41:$X41))</f>
        <v>#N/A</v>
      </c>
      <c r="Z41">
        <f>IFERROR(VLOOKUP($A$41,'02_Benchmarks_by_NACE'!$A:$J,7,FALSE),"")</f>
        <v>1</v>
      </c>
      <c r="AA41">
        <f>IFERROR(VLOOKUP($A$41,'02_Benchmarks_by_NACE'!$A:$J,8,FALSE),"")</f>
        <v>1.5</v>
      </c>
      <c r="AB41">
        <f>IFERROR(VLOOKUP($A$41,'02_Benchmarks_by_NACE'!$A:$J,9,FALSE),"")</f>
        <v>2.5</v>
      </c>
      <c r="AC41">
        <f>IF(Z41="","",IF(LOWER($G$41)="lower_is_better",IF($L41&lt;=Z41*0.4,3,IF($L41&lt;=Z41*0.7,2,IF($L41&lt;=Z41,0,IF($L41&lt;=AB41,-2,-3)))),IF($L41&gt;=Z41*1.6,3,IF($L41&gt;=Z41*1.3,2,IF($L41&gt;=Z41,0,IF($L41&gt;=Z41/2,-2,-3))))))</f>
        <v>3</v>
      </c>
      <c r="AD41" t="e">
        <f>IF($K$41&lt;&gt;"",Y41,IF(Z41&lt;&gt;"",AC41,""))</f>
        <v>#N/A</v>
      </c>
      <c r="AE41" t="e">
        <f>IF(AD41="","",VLOOKUP(AD41,'04_WUStG_Mapping'!$A:$B,2,TRUE))</f>
        <v>#N/A</v>
      </c>
    </row>
    <row r="42" spans="1:31" x14ac:dyDescent="0.2">
      <c r="A42" t="s">
        <v>54</v>
      </c>
      <c r="B42" t="s">
        <v>636</v>
      </c>
      <c r="C42" t="s">
        <v>665</v>
      </c>
      <c r="D42" t="s">
        <v>753</v>
      </c>
      <c r="E42" t="s">
        <v>984</v>
      </c>
      <c r="F42" t="s">
        <v>1612</v>
      </c>
      <c r="G42" t="s">
        <v>1626</v>
      </c>
      <c r="H42" t="s">
        <v>1669</v>
      </c>
      <c r="I42" t="s">
        <v>1689</v>
      </c>
      <c r="J42" t="s">
        <v>1705</v>
      </c>
      <c r="K42" t="s">
        <v>1754</v>
      </c>
      <c r="M42">
        <f>IF($K$42="","",VLOOKUP($K$42,'03_Thresholds_Archetypes'!$A:$M,2,FALSE))</f>
        <v>0</v>
      </c>
      <c r="N42">
        <f>IF($K$42="","",VLOOKUP($K$42,'03_Thresholds_Archetypes'!$A:$M,3,FALSE))</f>
        <v>0.4</v>
      </c>
      <c r="O42">
        <f>IF($K$42="","",VLOOKUP($K$42,'03_Thresholds_Archetypes'!$A:$M,4,FALSE))</f>
        <v>0.6</v>
      </c>
      <c r="P42">
        <f>IF($K$42="","",VLOOKUP($K$42,'03_Thresholds_Archetypes'!$A:$M,5,FALSE))</f>
        <v>0.75</v>
      </c>
      <c r="Q42">
        <f>IF($K$42="","",VLOOKUP($K$42,'03_Thresholds_Archetypes'!$A:$M,6,FALSE))</f>
        <v>0.9</v>
      </c>
      <c r="R42">
        <f>IF($K$42="","",VLOOKUP($K$42,'03_Thresholds_Archetypes'!$A:$M,7,FALSE))</f>
        <v>1000000000</v>
      </c>
      <c r="S42">
        <f>IF($K$42="","",VLOOKUP($K$42,'03_Thresholds_Archetypes'!$A:$M,8,FALSE))</f>
        <v>-3</v>
      </c>
      <c r="T42">
        <f>IF($K$42="","",VLOOKUP($K$42,'03_Thresholds_Archetypes'!$A:$M,9,FALSE))</f>
        <v>-2</v>
      </c>
      <c r="U42">
        <f>IF($K$42="","",VLOOKUP($K$42,'03_Thresholds_Archetypes'!$A:$M,10,FALSE))</f>
        <v>0</v>
      </c>
      <c r="V42">
        <f>IF($K$42="","",VLOOKUP($K$42,'03_Thresholds_Archetypes'!$A:$M,11,FALSE))</f>
        <v>2</v>
      </c>
      <c r="W42">
        <f>IF($K$42="","",VLOOKUP($K$42,'03_Thresholds_Archetypes'!$A:$M,12,FALSE))</f>
        <v>3</v>
      </c>
      <c r="X42">
        <f>IF($K$42="","",VLOOKUP($K$42,'03_Thresholds_Archetypes'!$A:$M,13,FALSE))</f>
        <v>3</v>
      </c>
      <c r="Y42">
        <f>IF($K$42="","",LOOKUP($L42,$M42:$R42,$S42:$X42))</f>
        <v>-3</v>
      </c>
      <c r="Z42">
        <f>IFERROR(VLOOKUP($A$42,'02_Benchmarks_by_NACE'!$A:$J,7,FALSE),"")</f>
        <v>4.95</v>
      </c>
      <c r="AA42">
        <f>IFERROR(VLOOKUP($A$42,'02_Benchmarks_by_NACE'!$A:$J,8,FALSE),"")</f>
        <v>1</v>
      </c>
      <c r="AB42">
        <f>IFERROR(VLOOKUP($A$42,'02_Benchmarks_by_NACE'!$A:$J,9,FALSE),"")</f>
        <v>1</v>
      </c>
      <c r="AC42">
        <f>IF(Z42="","",IF(LOWER($G$42)="lower_is_better",IF($L42&lt;=Z42*0.4,3,IF($L42&lt;=Z42*0.7,2,IF($L42&lt;=Z42,0,IF($L42&lt;=AB42,-2,-3)))),IF($L42&gt;=Z42*1.6,3,IF($L42&gt;=Z42*1.3,2,IF($L42&gt;=Z42,0,IF($L42&gt;=Z42/2,-2,-3))))))</f>
        <v>-3</v>
      </c>
      <c r="AD42">
        <f>IF($K$42&lt;&gt;"",Y42,IF(Z42&lt;&gt;"",AC42,""))</f>
        <v>-3</v>
      </c>
      <c r="AE42">
        <f>IF(AD42="","",VLOOKUP(AD42,'04_WUStG_Mapping'!$A:$B,2,TRUE))</f>
        <v>25</v>
      </c>
    </row>
    <row r="43" spans="1:31" x14ac:dyDescent="0.2">
      <c r="A43" t="s">
        <v>55</v>
      </c>
      <c r="B43" t="s">
        <v>636</v>
      </c>
      <c r="C43" t="s">
        <v>665</v>
      </c>
      <c r="D43" t="s">
        <v>753</v>
      </c>
      <c r="E43" t="s">
        <v>985</v>
      </c>
      <c r="F43" t="s">
        <v>1602</v>
      </c>
      <c r="G43" t="s">
        <v>1626</v>
      </c>
      <c r="H43" t="s">
        <v>1670</v>
      </c>
      <c r="I43" t="s">
        <v>1688</v>
      </c>
      <c r="J43" t="s">
        <v>1705</v>
      </c>
      <c r="K43" t="s">
        <v>1753</v>
      </c>
      <c r="M43">
        <f>IF($K$43="","",VLOOKUP($K$43,'03_Thresholds_Archetypes'!$A:$M,2,FALSE))</f>
        <v>0</v>
      </c>
      <c r="N43">
        <f>IF($K$43="","",VLOOKUP($K$43,'03_Thresholds_Archetypes'!$A:$M,3,FALSE))</f>
        <v>30</v>
      </c>
      <c r="O43">
        <f>IF($K$43="","",VLOOKUP($K$43,'03_Thresholds_Archetypes'!$A:$M,4,FALSE))</f>
        <v>50</v>
      </c>
      <c r="P43">
        <f>IF($K$43="","",VLOOKUP($K$43,'03_Thresholds_Archetypes'!$A:$M,5,FALSE))</f>
        <v>70</v>
      </c>
      <c r="Q43">
        <f>IF($K$43="","",VLOOKUP($K$43,'03_Thresholds_Archetypes'!$A:$M,6,FALSE))</f>
        <v>90</v>
      </c>
      <c r="R43">
        <f>IF($K$43="","",VLOOKUP($K$43,'03_Thresholds_Archetypes'!$A:$M,7,FALSE))</f>
        <v>1000000000</v>
      </c>
      <c r="S43">
        <f>IF($K$43="","",VLOOKUP($K$43,'03_Thresholds_Archetypes'!$A:$M,8,FALSE))</f>
        <v>-3</v>
      </c>
      <c r="T43">
        <f>IF($K$43="","",VLOOKUP($K$43,'03_Thresholds_Archetypes'!$A:$M,9,FALSE))</f>
        <v>-2</v>
      </c>
      <c r="U43">
        <f>IF($K$43="","",VLOOKUP($K$43,'03_Thresholds_Archetypes'!$A:$M,10,FALSE))</f>
        <v>0</v>
      </c>
      <c r="V43">
        <f>IF($K$43="","",VLOOKUP($K$43,'03_Thresholds_Archetypes'!$A:$M,11,FALSE))</f>
        <v>2</v>
      </c>
      <c r="W43">
        <f>IF($K$43="","",VLOOKUP($K$43,'03_Thresholds_Archetypes'!$A:$M,12,FALSE))</f>
        <v>3</v>
      </c>
      <c r="X43">
        <f>IF($K$43="","",VLOOKUP($K$43,'03_Thresholds_Archetypes'!$A:$M,13,FALSE))</f>
        <v>3</v>
      </c>
      <c r="Y43">
        <f>IF($K$43="","",LOOKUP($L43,$M43:$R43,$S43:$X43))</f>
        <v>-3</v>
      </c>
      <c r="Z43">
        <f>IFERROR(VLOOKUP($A$43,'02_Benchmarks_by_NACE'!$A:$J,7,FALSE),"")</f>
        <v>39.5</v>
      </c>
      <c r="AA43">
        <f>IFERROR(VLOOKUP($A$43,'02_Benchmarks_by_NACE'!$A:$J,8,FALSE),"")</f>
        <v>59.25</v>
      </c>
      <c r="AB43">
        <f>IFERROR(VLOOKUP($A$43,'02_Benchmarks_by_NACE'!$A:$J,9,FALSE),"")</f>
        <v>98.75</v>
      </c>
      <c r="AC43">
        <f>IF(Z43="","",IF(LOWER($G$43)="lower_is_better",IF($L43&lt;=Z43*0.4,3,IF($L43&lt;=Z43*0.7,2,IF($L43&lt;=Z43,0,IF($L43&lt;=AB43,-2,-3)))),IF($L43&gt;=Z43*1.6,3,IF($L43&gt;=Z43*1.3,2,IF($L43&gt;=Z43,0,IF($L43&gt;=Z43/2,-2,-3))))))</f>
        <v>-3</v>
      </c>
      <c r="AD43">
        <f>IF($K$43&lt;&gt;"",Y43,IF(Z43&lt;&gt;"",AC43,""))</f>
        <v>-3</v>
      </c>
      <c r="AE43">
        <f>IF(AD43="","",VLOOKUP(AD43,'04_WUStG_Mapping'!$A:$B,2,TRUE))</f>
        <v>25</v>
      </c>
    </row>
    <row r="44" spans="1:31" x14ac:dyDescent="0.2">
      <c r="A44" t="s">
        <v>56</v>
      </c>
      <c r="B44" t="s">
        <v>636</v>
      </c>
      <c r="C44" t="s">
        <v>665</v>
      </c>
      <c r="D44" t="s">
        <v>754</v>
      </c>
      <c r="E44" t="s">
        <v>986</v>
      </c>
      <c r="F44" t="s">
        <v>1613</v>
      </c>
      <c r="G44" t="s">
        <v>1626</v>
      </c>
      <c r="H44" t="s">
        <v>1671</v>
      </c>
      <c r="I44" t="s">
        <v>1690</v>
      </c>
      <c r="J44" t="s">
        <v>1700</v>
      </c>
      <c r="K44" t="s">
        <v>1774</v>
      </c>
      <c r="M44" t="e">
        <f>IF($K$44="","",VLOOKUP($K$44,'03_Thresholds_Archetypes'!$A:$M,2,FALSE))</f>
        <v>#N/A</v>
      </c>
      <c r="N44" t="e">
        <f>IF($K$44="","",VLOOKUP($K$44,'03_Thresholds_Archetypes'!$A:$M,3,FALSE))</f>
        <v>#N/A</v>
      </c>
      <c r="O44" t="e">
        <f>IF($K$44="","",VLOOKUP($K$44,'03_Thresholds_Archetypes'!$A:$M,4,FALSE))</f>
        <v>#N/A</v>
      </c>
      <c r="P44" t="e">
        <f>IF($K$44="","",VLOOKUP($K$44,'03_Thresholds_Archetypes'!$A:$M,5,FALSE))</f>
        <v>#N/A</v>
      </c>
      <c r="Q44" t="e">
        <f>IF($K$44="","",VLOOKUP($K$44,'03_Thresholds_Archetypes'!$A:$M,6,FALSE))</f>
        <v>#N/A</v>
      </c>
      <c r="R44" t="e">
        <f>IF($K$44="","",VLOOKUP($K$44,'03_Thresholds_Archetypes'!$A:$M,7,FALSE))</f>
        <v>#N/A</v>
      </c>
      <c r="S44" t="e">
        <f>IF($K$44="","",VLOOKUP($K$44,'03_Thresholds_Archetypes'!$A:$M,8,FALSE))</f>
        <v>#N/A</v>
      </c>
      <c r="T44" t="e">
        <f>IF($K$44="","",VLOOKUP($K$44,'03_Thresholds_Archetypes'!$A:$M,9,FALSE))</f>
        <v>#N/A</v>
      </c>
      <c r="U44" t="e">
        <f>IF($K$44="","",VLOOKUP($K$44,'03_Thresholds_Archetypes'!$A:$M,10,FALSE))</f>
        <v>#N/A</v>
      </c>
      <c r="V44" t="e">
        <f>IF($K$44="","",VLOOKUP($K$44,'03_Thresholds_Archetypes'!$A:$M,11,FALSE))</f>
        <v>#N/A</v>
      </c>
      <c r="W44" t="e">
        <f>IF($K$44="","",VLOOKUP($K$44,'03_Thresholds_Archetypes'!$A:$M,12,FALSE))</f>
        <v>#N/A</v>
      </c>
      <c r="X44" t="e">
        <f>IF($K$44="","",VLOOKUP($K$44,'03_Thresholds_Archetypes'!$A:$M,13,FALSE))</f>
        <v>#N/A</v>
      </c>
      <c r="Y44" t="e">
        <f>IF($K$44="","",LOOKUP($L44,$M44:$R44,$S44:$X44))</f>
        <v>#N/A</v>
      </c>
      <c r="Z44">
        <f>IFERROR(VLOOKUP($A$44,'02_Benchmarks_by_NACE'!$A:$J,7,FALSE),"")</f>
        <v>0.5</v>
      </c>
      <c r="AA44">
        <f>IFERROR(VLOOKUP($A$44,'02_Benchmarks_by_NACE'!$A:$J,8,FALSE),"")</f>
        <v>0.75</v>
      </c>
      <c r="AB44">
        <f>IFERROR(VLOOKUP($A$44,'02_Benchmarks_by_NACE'!$A:$J,9,FALSE),"")</f>
        <v>0.9</v>
      </c>
      <c r="AC44">
        <f>IF(Z44="","",IF(LOWER($G$44)="lower_is_better",IF($L44&lt;=Z44*0.4,3,IF($L44&lt;=Z44*0.7,2,IF($L44&lt;=Z44,0,IF($L44&lt;=AB44,-2,-3)))),IF($L44&gt;=Z44*1.6,3,IF($L44&gt;=Z44*1.3,2,IF($L44&gt;=Z44,0,IF($L44&gt;=Z44/2,-2,-3))))))</f>
        <v>-3</v>
      </c>
      <c r="AD44" t="e">
        <f>IF($K$44&lt;&gt;"",Y44,IF(Z44&lt;&gt;"",AC44,""))</f>
        <v>#N/A</v>
      </c>
      <c r="AE44" t="e">
        <f>IF(AD44="","",VLOOKUP(AD44,'04_WUStG_Mapping'!$A:$B,2,TRUE))</f>
        <v>#N/A</v>
      </c>
    </row>
    <row r="45" spans="1:31" x14ac:dyDescent="0.2">
      <c r="A45" t="s">
        <v>57</v>
      </c>
      <c r="B45" t="s">
        <v>636</v>
      </c>
      <c r="C45" t="s">
        <v>665</v>
      </c>
      <c r="D45" t="s">
        <v>754</v>
      </c>
      <c r="E45" t="s">
        <v>987</v>
      </c>
      <c r="F45" t="s">
        <v>1614</v>
      </c>
      <c r="G45" t="s">
        <v>1627</v>
      </c>
      <c r="H45" t="s">
        <v>1656</v>
      </c>
      <c r="I45" t="s">
        <v>1690</v>
      </c>
      <c r="J45" t="s">
        <v>1700</v>
      </c>
      <c r="K45" t="s">
        <v>1775</v>
      </c>
      <c r="M45" t="e">
        <f>IF($K$45="","",VLOOKUP($K$45,'03_Thresholds_Archetypes'!$A:$M,2,FALSE))</f>
        <v>#N/A</v>
      </c>
      <c r="N45" t="e">
        <f>IF($K$45="","",VLOOKUP($K$45,'03_Thresholds_Archetypes'!$A:$M,3,FALSE))</f>
        <v>#N/A</v>
      </c>
      <c r="O45" t="e">
        <f>IF($K$45="","",VLOOKUP($K$45,'03_Thresholds_Archetypes'!$A:$M,4,FALSE))</f>
        <v>#N/A</v>
      </c>
      <c r="P45" t="e">
        <f>IF($K$45="","",VLOOKUP($K$45,'03_Thresholds_Archetypes'!$A:$M,5,FALSE))</f>
        <v>#N/A</v>
      </c>
      <c r="Q45" t="e">
        <f>IF($K$45="","",VLOOKUP($K$45,'03_Thresholds_Archetypes'!$A:$M,6,FALSE))</f>
        <v>#N/A</v>
      </c>
      <c r="R45" t="e">
        <f>IF($K$45="","",VLOOKUP($K$45,'03_Thresholds_Archetypes'!$A:$M,7,FALSE))</f>
        <v>#N/A</v>
      </c>
      <c r="S45" t="e">
        <f>IF($K$45="","",VLOOKUP($K$45,'03_Thresholds_Archetypes'!$A:$M,8,FALSE))</f>
        <v>#N/A</v>
      </c>
      <c r="T45" t="e">
        <f>IF($K$45="","",VLOOKUP($K$45,'03_Thresholds_Archetypes'!$A:$M,9,FALSE))</f>
        <v>#N/A</v>
      </c>
      <c r="U45" t="e">
        <f>IF($K$45="","",VLOOKUP($K$45,'03_Thresholds_Archetypes'!$A:$M,10,FALSE))</f>
        <v>#N/A</v>
      </c>
      <c r="V45" t="e">
        <f>IF($K$45="","",VLOOKUP($K$45,'03_Thresholds_Archetypes'!$A:$M,11,FALSE))</f>
        <v>#N/A</v>
      </c>
      <c r="W45" t="e">
        <f>IF($K$45="","",VLOOKUP($K$45,'03_Thresholds_Archetypes'!$A:$M,12,FALSE))</f>
        <v>#N/A</v>
      </c>
      <c r="X45" t="e">
        <f>IF($K$45="","",VLOOKUP($K$45,'03_Thresholds_Archetypes'!$A:$M,13,FALSE))</f>
        <v>#N/A</v>
      </c>
      <c r="Y45" t="e">
        <f>IF($K$45="","",LOOKUP($L45,$M45:$R45,$S45:$X45))</f>
        <v>#N/A</v>
      </c>
      <c r="Z45">
        <f>IFERROR(VLOOKUP($A$45,'02_Benchmarks_by_NACE'!$A:$J,7,FALSE),"")</f>
        <v>3</v>
      </c>
      <c r="AA45">
        <f>IFERROR(VLOOKUP($A$45,'02_Benchmarks_by_NACE'!$A:$J,8,FALSE),"")</f>
        <v>4.5</v>
      </c>
      <c r="AB45">
        <f>IFERROR(VLOOKUP($A$45,'02_Benchmarks_by_NACE'!$A:$J,9,FALSE),"")</f>
        <v>7.5</v>
      </c>
      <c r="AC45">
        <f>IF(Z45="","",IF(LOWER($G$45)="lower_is_better",IF($L45&lt;=Z45*0.4,3,IF($L45&lt;=Z45*0.7,2,IF($L45&lt;=Z45,0,IF($L45&lt;=AB45,-2,-3)))),IF($L45&gt;=Z45*1.6,3,IF($L45&gt;=Z45*1.3,2,IF($L45&gt;=Z45,0,IF($L45&gt;=Z45/2,-2,-3))))))</f>
        <v>3</v>
      </c>
      <c r="AD45" t="e">
        <f>IF($K$45&lt;&gt;"",Y45,IF(Z45&lt;&gt;"",AC45,""))</f>
        <v>#N/A</v>
      </c>
      <c r="AE45" t="e">
        <f>IF(AD45="","",VLOOKUP(AD45,'04_WUStG_Mapping'!$A:$B,2,TRUE))</f>
        <v>#N/A</v>
      </c>
    </row>
    <row r="46" spans="1:31" x14ac:dyDescent="0.2">
      <c r="A46" t="s">
        <v>58</v>
      </c>
      <c r="B46" t="s">
        <v>636</v>
      </c>
      <c r="C46" t="s">
        <v>665</v>
      </c>
      <c r="D46" t="s">
        <v>754</v>
      </c>
      <c r="E46" t="s">
        <v>988</v>
      </c>
      <c r="F46" t="s">
        <v>1602</v>
      </c>
      <c r="G46" t="s">
        <v>1626</v>
      </c>
      <c r="H46" t="s">
        <v>1657</v>
      </c>
      <c r="I46" t="s">
        <v>1690</v>
      </c>
      <c r="J46" t="s">
        <v>1698</v>
      </c>
      <c r="K46" t="s">
        <v>1753</v>
      </c>
      <c r="M46">
        <f>IF($K$46="","",VLOOKUP($K$46,'03_Thresholds_Archetypes'!$A:$M,2,FALSE))</f>
        <v>0</v>
      </c>
      <c r="N46">
        <f>IF($K$46="","",VLOOKUP($K$46,'03_Thresholds_Archetypes'!$A:$M,3,FALSE))</f>
        <v>30</v>
      </c>
      <c r="O46">
        <f>IF($K$46="","",VLOOKUP($K$46,'03_Thresholds_Archetypes'!$A:$M,4,FALSE))</f>
        <v>50</v>
      </c>
      <c r="P46">
        <f>IF($K$46="","",VLOOKUP($K$46,'03_Thresholds_Archetypes'!$A:$M,5,FALSE))</f>
        <v>70</v>
      </c>
      <c r="Q46">
        <f>IF($K$46="","",VLOOKUP($K$46,'03_Thresholds_Archetypes'!$A:$M,6,FALSE))</f>
        <v>90</v>
      </c>
      <c r="R46">
        <f>IF($K$46="","",VLOOKUP($K$46,'03_Thresholds_Archetypes'!$A:$M,7,FALSE))</f>
        <v>1000000000</v>
      </c>
      <c r="S46">
        <f>IF($K$46="","",VLOOKUP($K$46,'03_Thresholds_Archetypes'!$A:$M,8,FALSE))</f>
        <v>-3</v>
      </c>
      <c r="T46">
        <f>IF($K$46="","",VLOOKUP($K$46,'03_Thresholds_Archetypes'!$A:$M,9,FALSE))</f>
        <v>-2</v>
      </c>
      <c r="U46">
        <f>IF($K$46="","",VLOOKUP($K$46,'03_Thresholds_Archetypes'!$A:$M,10,FALSE))</f>
        <v>0</v>
      </c>
      <c r="V46">
        <f>IF($K$46="","",VLOOKUP($K$46,'03_Thresholds_Archetypes'!$A:$M,11,FALSE))</f>
        <v>2</v>
      </c>
      <c r="W46">
        <f>IF($K$46="","",VLOOKUP($K$46,'03_Thresholds_Archetypes'!$A:$M,12,FALSE))</f>
        <v>3</v>
      </c>
      <c r="X46">
        <f>IF($K$46="","",VLOOKUP($K$46,'03_Thresholds_Archetypes'!$A:$M,13,FALSE))</f>
        <v>3</v>
      </c>
      <c r="Y46">
        <f>IF($K$46="","",LOOKUP($L46,$M46:$R46,$S46:$X46))</f>
        <v>-3</v>
      </c>
      <c r="Z46">
        <f>IFERROR(VLOOKUP($A$46,'02_Benchmarks_by_NACE'!$A:$J,7,FALSE),"")</f>
        <v>82</v>
      </c>
      <c r="AA46">
        <f>IFERROR(VLOOKUP($A$46,'02_Benchmarks_by_NACE'!$A:$J,8,FALSE),"")</f>
        <v>100</v>
      </c>
      <c r="AB46">
        <f>IFERROR(VLOOKUP($A$46,'02_Benchmarks_by_NACE'!$A:$J,9,FALSE),"")</f>
        <v>100</v>
      </c>
      <c r="AC46">
        <f>IF(Z46="","",IF(LOWER($G$46)="lower_is_better",IF($L46&lt;=Z46*0.4,3,IF($L46&lt;=Z46*0.7,2,IF($L46&lt;=Z46,0,IF($L46&lt;=AB46,-2,-3)))),IF($L46&gt;=Z46*1.6,3,IF($L46&gt;=Z46*1.3,2,IF($L46&gt;=Z46,0,IF($L46&gt;=Z46/2,-2,-3))))))</f>
        <v>-3</v>
      </c>
      <c r="AD46">
        <f>IF($K$46&lt;&gt;"",Y46,IF(Z46&lt;&gt;"",AC46,""))</f>
        <v>-3</v>
      </c>
      <c r="AE46">
        <f>IF(AD46="","",VLOOKUP(AD46,'04_WUStG_Mapping'!$A:$B,2,TRUE))</f>
        <v>25</v>
      </c>
    </row>
    <row r="47" spans="1:31" x14ac:dyDescent="0.2">
      <c r="A47" t="s">
        <v>59</v>
      </c>
      <c r="B47" t="s">
        <v>636</v>
      </c>
      <c r="C47" t="s">
        <v>666</v>
      </c>
      <c r="D47" t="s">
        <v>755</v>
      </c>
      <c r="E47" t="s">
        <v>989</v>
      </c>
      <c r="F47" t="s">
        <v>1601</v>
      </c>
      <c r="G47" t="s">
        <v>1626</v>
      </c>
      <c r="H47" t="s">
        <v>1654</v>
      </c>
      <c r="I47" t="s">
        <v>1682</v>
      </c>
      <c r="J47" t="s">
        <v>1697</v>
      </c>
      <c r="K47" t="s">
        <v>1753</v>
      </c>
      <c r="M47">
        <f>IF($K$47="","",VLOOKUP($K$47,'03_Thresholds_Archetypes'!$A:$M,2,FALSE))</f>
        <v>0</v>
      </c>
      <c r="N47">
        <f>IF($K$47="","",VLOOKUP($K$47,'03_Thresholds_Archetypes'!$A:$M,3,FALSE))</f>
        <v>30</v>
      </c>
      <c r="O47">
        <f>IF($K$47="","",VLOOKUP($K$47,'03_Thresholds_Archetypes'!$A:$M,4,FALSE))</f>
        <v>50</v>
      </c>
      <c r="P47">
        <f>IF($K$47="","",VLOOKUP($K$47,'03_Thresholds_Archetypes'!$A:$M,5,FALSE))</f>
        <v>70</v>
      </c>
      <c r="Q47">
        <f>IF($K$47="","",VLOOKUP($K$47,'03_Thresholds_Archetypes'!$A:$M,6,FALSE))</f>
        <v>90</v>
      </c>
      <c r="R47">
        <f>IF($K$47="","",VLOOKUP($K$47,'03_Thresholds_Archetypes'!$A:$M,7,FALSE))</f>
        <v>1000000000</v>
      </c>
      <c r="S47">
        <f>IF($K$47="","",VLOOKUP($K$47,'03_Thresholds_Archetypes'!$A:$M,8,FALSE))</f>
        <v>-3</v>
      </c>
      <c r="T47">
        <f>IF($K$47="","",VLOOKUP($K$47,'03_Thresholds_Archetypes'!$A:$M,9,FALSE))</f>
        <v>-2</v>
      </c>
      <c r="U47">
        <f>IF($K$47="","",VLOOKUP($K$47,'03_Thresholds_Archetypes'!$A:$M,10,FALSE))</f>
        <v>0</v>
      </c>
      <c r="V47">
        <f>IF($K$47="","",VLOOKUP($K$47,'03_Thresholds_Archetypes'!$A:$M,11,FALSE))</f>
        <v>2</v>
      </c>
      <c r="W47">
        <f>IF($K$47="","",VLOOKUP($K$47,'03_Thresholds_Archetypes'!$A:$M,12,FALSE))</f>
        <v>3</v>
      </c>
      <c r="X47">
        <f>IF($K$47="","",VLOOKUP($K$47,'03_Thresholds_Archetypes'!$A:$M,13,FALSE))</f>
        <v>3</v>
      </c>
      <c r="Y47">
        <f>IF($K$47="","",LOOKUP($L47,$M47:$R47,$S47:$X47))</f>
        <v>-3</v>
      </c>
      <c r="Z47">
        <f>IFERROR(VLOOKUP($A$47,'02_Benchmarks_by_NACE'!$A:$J,7,FALSE),"")</f>
        <v>69.5</v>
      </c>
      <c r="AA47">
        <f>IFERROR(VLOOKUP($A$47,'02_Benchmarks_by_NACE'!$A:$J,8,FALSE),"")</f>
        <v>100</v>
      </c>
      <c r="AB47">
        <f>IFERROR(VLOOKUP($A$47,'02_Benchmarks_by_NACE'!$A:$J,9,FALSE),"")</f>
        <v>100</v>
      </c>
      <c r="AC47">
        <f>IF(Z47="","",IF(LOWER($G$47)="lower_is_better",IF($L47&lt;=Z47*0.4,3,IF($L47&lt;=Z47*0.7,2,IF($L47&lt;=Z47,0,IF($L47&lt;=AB47,-2,-3)))),IF($L47&gt;=Z47*1.6,3,IF($L47&gt;=Z47*1.3,2,IF($L47&gt;=Z47,0,IF($L47&gt;=Z47/2,-2,-3))))))</f>
        <v>-3</v>
      </c>
      <c r="AD47">
        <f>IF($K$47&lt;&gt;"",Y47,IF(Z47&lt;&gt;"",AC47,""))</f>
        <v>-3</v>
      </c>
      <c r="AE47">
        <f>IF(AD47="","",VLOOKUP(AD47,'04_WUStG_Mapping'!$A:$B,2,TRUE))</f>
        <v>25</v>
      </c>
    </row>
    <row r="48" spans="1:31" x14ac:dyDescent="0.2">
      <c r="A48" t="s">
        <v>60</v>
      </c>
      <c r="B48" t="s">
        <v>636</v>
      </c>
      <c r="C48" t="s">
        <v>666</v>
      </c>
      <c r="D48" t="s">
        <v>755</v>
      </c>
      <c r="E48" t="s">
        <v>990</v>
      </c>
      <c r="F48" t="s">
        <v>1602</v>
      </c>
      <c r="G48" t="s">
        <v>1626</v>
      </c>
      <c r="H48" t="s">
        <v>1655</v>
      </c>
      <c r="I48" t="s">
        <v>1682</v>
      </c>
      <c r="J48" t="s">
        <v>1698</v>
      </c>
      <c r="K48" t="s">
        <v>1753</v>
      </c>
      <c r="M48">
        <f>IF($K$48="","",VLOOKUP($K$48,'03_Thresholds_Archetypes'!$A:$M,2,FALSE))</f>
        <v>0</v>
      </c>
      <c r="N48">
        <f>IF($K$48="","",VLOOKUP($K$48,'03_Thresholds_Archetypes'!$A:$M,3,FALSE))</f>
        <v>30</v>
      </c>
      <c r="O48">
        <f>IF($K$48="","",VLOOKUP($K$48,'03_Thresholds_Archetypes'!$A:$M,4,FALSE))</f>
        <v>50</v>
      </c>
      <c r="P48">
        <f>IF($K$48="","",VLOOKUP($K$48,'03_Thresholds_Archetypes'!$A:$M,5,FALSE))</f>
        <v>70</v>
      </c>
      <c r="Q48">
        <f>IF($K$48="","",VLOOKUP($K$48,'03_Thresholds_Archetypes'!$A:$M,6,FALSE))</f>
        <v>90</v>
      </c>
      <c r="R48">
        <f>IF($K$48="","",VLOOKUP($K$48,'03_Thresholds_Archetypes'!$A:$M,7,FALSE))</f>
        <v>1000000000</v>
      </c>
      <c r="S48">
        <f>IF($K$48="","",VLOOKUP($K$48,'03_Thresholds_Archetypes'!$A:$M,8,FALSE))</f>
        <v>-3</v>
      </c>
      <c r="T48">
        <f>IF($K$48="","",VLOOKUP($K$48,'03_Thresholds_Archetypes'!$A:$M,9,FALSE))</f>
        <v>-2</v>
      </c>
      <c r="U48">
        <f>IF($K$48="","",VLOOKUP($K$48,'03_Thresholds_Archetypes'!$A:$M,10,FALSE))</f>
        <v>0</v>
      </c>
      <c r="V48">
        <f>IF($K$48="","",VLOOKUP($K$48,'03_Thresholds_Archetypes'!$A:$M,11,FALSE))</f>
        <v>2</v>
      </c>
      <c r="W48">
        <f>IF($K$48="","",VLOOKUP($K$48,'03_Thresholds_Archetypes'!$A:$M,12,FALSE))</f>
        <v>3</v>
      </c>
      <c r="X48">
        <f>IF($K$48="","",VLOOKUP($K$48,'03_Thresholds_Archetypes'!$A:$M,13,FALSE))</f>
        <v>3</v>
      </c>
      <c r="Y48">
        <f>IF($K$48="","",LOOKUP($L48,$M48:$R48,$S48:$X48))</f>
        <v>-3</v>
      </c>
      <c r="Z48">
        <f>IFERROR(VLOOKUP($A$48,'02_Benchmarks_by_NACE'!$A:$J,7,FALSE),"")</f>
        <v>59.5</v>
      </c>
      <c r="AA48">
        <f>IFERROR(VLOOKUP($A$48,'02_Benchmarks_by_NACE'!$A:$J,8,FALSE),"")</f>
        <v>89.25</v>
      </c>
      <c r="AB48">
        <f>IFERROR(VLOOKUP($A$48,'02_Benchmarks_by_NACE'!$A:$J,9,FALSE),"")</f>
        <v>100</v>
      </c>
      <c r="AC48">
        <f>IF(Z48="","",IF(LOWER($G$48)="lower_is_better",IF($L48&lt;=Z48*0.4,3,IF($L48&lt;=Z48*0.7,2,IF($L48&lt;=Z48,0,IF($L48&lt;=AB48,-2,-3)))),IF($L48&gt;=Z48*1.6,3,IF($L48&gt;=Z48*1.3,2,IF($L48&gt;=Z48,0,IF($L48&gt;=Z48/2,-2,-3))))))</f>
        <v>-3</v>
      </c>
      <c r="AD48">
        <f>IF($K$48&lt;&gt;"",Y48,IF(Z48&lt;&gt;"",AC48,""))</f>
        <v>-3</v>
      </c>
      <c r="AE48">
        <f>IF(AD48="","",VLOOKUP(AD48,'04_WUStG_Mapping'!$A:$B,2,TRUE))</f>
        <v>25</v>
      </c>
    </row>
    <row r="49" spans="1:31" x14ac:dyDescent="0.2">
      <c r="A49" t="s">
        <v>61</v>
      </c>
      <c r="B49" t="s">
        <v>636</v>
      </c>
      <c r="C49" t="s">
        <v>666</v>
      </c>
      <c r="D49" t="s">
        <v>755</v>
      </c>
      <c r="E49" t="s">
        <v>991</v>
      </c>
      <c r="F49" t="s">
        <v>1603</v>
      </c>
      <c r="G49" t="s">
        <v>1627</v>
      </c>
      <c r="H49" t="s">
        <v>1656</v>
      </c>
      <c r="I49" t="s">
        <v>1682</v>
      </c>
      <c r="J49" t="s">
        <v>1699</v>
      </c>
      <c r="K49" t="s">
        <v>1755</v>
      </c>
      <c r="M49">
        <f>IF($K$49="","",VLOOKUP($K$49,'03_Thresholds_Archetypes'!$A:$M,2,FALSE))</f>
        <v>0</v>
      </c>
      <c r="N49">
        <f>IF($K$49="","",VLOOKUP($K$49,'03_Thresholds_Archetypes'!$A:$M,3,FALSE))</f>
        <v>1</v>
      </c>
      <c r="O49">
        <f>IF($K$49="","",VLOOKUP($K$49,'03_Thresholds_Archetypes'!$A:$M,4,FALSE))</f>
        <v>3</v>
      </c>
      <c r="P49">
        <f>IF($K$49="","",VLOOKUP($K$49,'03_Thresholds_Archetypes'!$A:$M,5,FALSE))</f>
        <v>5</v>
      </c>
      <c r="Q49">
        <f>IF($K$49="","",VLOOKUP($K$49,'03_Thresholds_Archetypes'!$A:$M,6,FALSE))</f>
        <v>1000000000</v>
      </c>
      <c r="R49">
        <f>IF($K$49="","",VLOOKUP($K$49,'03_Thresholds_Archetypes'!$A:$M,7,FALSE))</f>
        <v>1000000000</v>
      </c>
      <c r="S49">
        <f>IF($K$49="","",VLOOKUP($K$49,'03_Thresholds_Archetypes'!$A:$M,8,FALSE))</f>
        <v>3</v>
      </c>
      <c r="T49">
        <f>IF($K$49="","",VLOOKUP($K$49,'03_Thresholds_Archetypes'!$A:$M,9,FALSE))</f>
        <v>2</v>
      </c>
      <c r="U49">
        <f>IF($K$49="","",VLOOKUP($K$49,'03_Thresholds_Archetypes'!$A:$M,10,FALSE))</f>
        <v>0</v>
      </c>
      <c r="V49">
        <f>IF($K$49="","",VLOOKUP($K$49,'03_Thresholds_Archetypes'!$A:$M,11,FALSE))</f>
        <v>-2</v>
      </c>
      <c r="W49">
        <f>IF($K$49="","",VLOOKUP($K$49,'03_Thresholds_Archetypes'!$A:$M,12,FALSE))</f>
        <v>-3</v>
      </c>
      <c r="X49">
        <f>IF($K$49="","",VLOOKUP($K$49,'03_Thresholds_Archetypes'!$A:$M,13,FALSE))</f>
        <v>-3</v>
      </c>
      <c r="Y49">
        <f>IF($K$49="","",LOOKUP($L49,$M49:$R49,$S49:$X49))</f>
        <v>3</v>
      </c>
      <c r="Z49">
        <f>IFERROR(VLOOKUP($A$49,'02_Benchmarks_by_NACE'!$A:$J,7,FALSE),"")</f>
        <v>3</v>
      </c>
      <c r="AA49">
        <f>IFERROR(VLOOKUP($A$49,'02_Benchmarks_by_NACE'!$A:$J,8,FALSE),"")</f>
        <v>4.5</v>
      </c>
      <c r="AB49">
        <f>IFERROR(VLOOKUP($A$49,'02_Benchmarks_by_NACE'!$A:$J,9,FALSE),"")</f>
        <v>7.5</v>
      </c>
      <c r="AC49">
        <f>IF(Z49="","",IF(LOWER($G$49)="lower_is_better",IF($L49&lt;=Z49*0.4,3,IF($L49&lt;=Z49*0.7,2,IF($L49&lt;=Z49,0,IF($L49&lt;=AB49,-2,-3)))),IF($L49&gt;=Z49*1.6,3,IF($L49&gt;=Z49*1.3,2,IF($L49&gt;=Z49,0,IF($L49&gt;=Z49/2,-2,-3))))))</f>
        <v>3</v>
      </c>
      <c r="AD49">
        <f>IF($K$49&lt;&gt;"",Y49,IF(Z49&lt;&gt;"",AC49,""))</f>
        <v>3</v>
      </c>
      <c r="AE49">
        <f>IF(AD49="","",VLOOKUP(AD49,'04_WUStG_Mapping'!$A:$B,2,TRUE))</f>
        <v>0</v>
      </c>
    </row>
    <row r="50" spans="1:31" x14ac:dyDescent="0.2">
      <c r="A50" t="s">
        <v>62</v>
      </c>
      <c r="B50" t="s">
        <v>636</v>
      </c>
      <c r="C50" t="s">
        <v>667</v>
      </c>
      <c r="D50" t="s">
        <v>756</v>
      </c>
      <c r="E50" t="s">
        <v>992</v>
      </c>
      <c r="F50" t="s">
        <v>1606</v>
      </c>
      <c r="G50" t="s">
        <v>1627</v>
      </c>
      <c r="H50" t="s">
        <v>1659</v>
      </c>
      <c r="I50" t="s">
        <v>1685</v>
      </c>
      <c r="J50" t="s">
        <v>1700</v>
      </c>
      <c r="K50" t="s">
        <v>1755</v>
      </c>
      <c r="M50">
        <f>IF($K$50="","",VLOOKUP($K$50,'03_Thresholds_Archetypes'!$A:$M,2,FALSE))</f>
        <v>0</v>
      </c>
      <c r="N50">
        <f>IF($K$50="","",VLOOKUP($K$50,'03_Thresholds_Archetypes'!$A:$M,3,FALSE))</f>
        <v>1</v>
      </c>
      <c r="O50">
        <f>IF($K$50="","",VLOOKUP($K$50,'03_Thresholds_Archetypes'!$A:$M,4,FALSE))</f>
        <v>3</v>
      </c>
      <c r="P50">
        <f>IF($K$50="","",VLOOKUP($K$50,'03_Thresholds_Archetypes'!$A:$M,5,FALSE))</f>
        <v>5</v>
      </c>
      <c r="Q50">
        <f>IF($K$50="","",VLOOKUP($K$50,'03_Thresholds_Archetypes'!$A:$M,6,FALSE))</f>
        <v>1000000000</v>
      </c>
      <c r="R50">
        <f>IF($K$50="","",VLOOKUP($K$50,'03_Thresholds_Archetypes'!$A:$M,7,FALSE))</f>
        <v>1000000000</v>
      </c>
      <c r="S50">
        <f>IF($K$50="","",VLOOKUP($K$50,'03_Thresholds_Archetypes'!$A:$M,8,FALSE))</f>
        <v>3</v>
      </c>
      <c r="T50">
        <f>IF($K$50="","",VLOOKUP($K$50,'03_Thresholds_Archetypes'!$A:$M,9,FALSE))</f>
        <v>2</v>
      </c>
      <c r="U50">
        <f>IF($K$50="","",VLOOKUP($K$50,'03_Thresholds_Archetypes'!$A:$M,10,FALSE))</f>
        <v>0</v>
      </c>
      <c r="V50">
        <f>IF($K$50="","",VLOOKUP($K$50,'03_Thresholds_Archetypes'!$A:$M,11,FALSE))</f>
        <v>-2</v>
      </c>
      <c r="W50">
        <f>IF($K$50="","",VLOOKUP($K$50,'03_Thresholds_Archetypes'!$A:$M,12,FALSE))</f>
        <v>-3</v>
      </c>
      <c r="X50">
        <f>IF($K$50="","",VLOOKUP($K$50,'03_Thresholds_Archetypes'!$A:$M,13,FALSE))</f>
        <v>-3</v>
      </c>
      <c r="Y50">
        <f>IF($K$50="","",LOOKUP($L50,$M50:$R50,$S50:$X50))</f>
        <v>3</v>
      </c>
      <c r="Z50">
        <f>IFERROR(VLOOKUP($A$50,'02_Benchmarks_by_NACE'!$A:$J,7,FALSE),"")</f>
        <v>0.5</v>
      </c>
      <c r="AA50">
        <f>IFERROR(VLOOKUP($A$50,'02_Benchmarks_by_NACE'!$A:$J,8,FALSE),"")</f>
        <v>0.75</v>
      </c>
      <c r="AB50">
        <f>IFERROR(VLOOKUP($A$50,'02_Benchmarks_by_NACE'!$A:$J,9,FALSE),"")</f>
        <v>1.25</v>
      </c>
      <c r="AC50">
        <f>IF(Z50="","",IF(LOWER($G$50)="lower_is_better",IF($L50&lt;=Z50*0.4,3,IF($L50&lt;=Z50*0.7,2,IF($L50&lt;=Z50,0,IF($L50&lt;=AB50,-2,-3)))),IF($L50&gt;=Z50*1.6,3,IF($L50&gt;=Z50*1.3,2,IF($L50&gt;=Z50,0,IF($L50&gt;=Z50/2,-2,-3))))))</f>
        <v>3</v>
      </c>
      <c r="AD50">
        <f>IF($K$50&lt;&gt;"",Y50,IF(Z50&lt;&gt;"",AC50,""))</f>
        <v>3</v>
      </c>
      <c r="AE50">
        <f>IF(AD50="","",VLOOKUP(AD50,'04_WUStG_Mapping'!$A:$B,2,TRUE))</f>
        <v>0</v>
      </c>
    </row>
    <row r="51" spans="1:31" x14ac:dyDescent="0.2">
      <c r="A51" t="s">
        <v>63</v>
      </c>
      <c r="B51" t="s">
        <v>636</v>
      </c>
      <c r="C51" t="s">
        <v>667</v>
      </c>
      <c r="D51" t="s">
        <v>756</v>
      </c>
      <c r="E51" t="s">
        <v>993</v>
      </c>
      <c r="F51" t="s">
        <v>1607</v>
      </c>
      <c r="G51" t="s">
        <v>1626</v>
      </c>
      <c r="H51" t="s">
        <v>1660</v>
      </c>
      <c r="I51" t="s">
        <v>1685</v>
      </c>
      <c r="J51" t="s">
        <v>1700</v>
      </c>
      <c r="K51" t="s">
        <v>1774</v>
      </c>
      <c r="M51" t="e">
        <f>IF($K$51="","",VLOOKUP($K$51,'03_Thresholds_Archetypes'!$A:$M,2,FALSE))</f>
        <v>#N/A</v>
      </c>
      <c r="N51" t="e">
        <f>IF($K$51="","",VLOOKUP($K$51,'03_Thresholds_Archetypes'!$A:$M,3,FALSE))</f>
        <v>#N/A</v>
      </c>
      <c r="O51" t="e">
        <f>IF($K$51="","",VLOOKUP($K$51,'03_Thresholds_Archetypes'!$A:$M,4,FALSE))</f>
        <v>#N/A</v>
      </c>
      <c r="P51" t="e">
        <f>IF($K$51="","",VLOOKUP($K$51,'03_Thresholds_Archetypes'!$A:$M,5,FALSE))</f>
        <v>#N/A</v>
      </c>
      <c r="Q51" t="e">
        <f>IF($K$51="","",VLOOKUP($K$51,'03_Thresholds_Archetypes'!$A:$M,6,FALSE))</f>
        <v>#N/A</v>
      </c>
      <c r="R51" t="e">
        <f>IF($K$51="","",VLOOKUP($K$51,'03_Thresholds_Archetypes'!$A:$M,7,FALSE))</f>
        <v>#N/A</v>
      </c>
      <c r="S51" t="e">
        <f>IF($K$51="","",VLOOKUP($K$51,'03_Thresholds_Archetypes'!$A:$M,8,FALSE))</f>
        <v>#N/A</v>
      </c>
      <c r="T51" t="e">
        <f>IF($K$51="","",VLOOKUP($K$51,'03_Thresholds_Archetypes'!$A:$M,9,FALSE))</f>
        <v>#N/A</v>
      </c>
      <c r="U51" t="e">
        <f>IF($K$51="","",VLOOKUP($K$51,'03_Thresholds_Archetypes'!$A:$M,10,FALSE))</f>
        <v>#N/A</v>
      </c>
      <c r="V51" t="e">
        <f>IF($K$51="","",VLOOKUP($K$51,'03_Thresholds_Archetypes'!$A:$M,11,FALSE))</f>
        <v>#N/A</v>
      </c>
      <c r="W51" t="e">
        <f>IF($K$51="","",VLOOKUP($K$51,'03_Thresholds_Archetypes'!$A:$M,12,FALSE))</f>
        <v>#N/A</v>
      </c>
      <c r="X51" t="e">
        <f>IF($K$51="","",VLOOKUP($K$51,'03_Thresholds_Archetypes'!$A:$M,13,FALSE))</f>
        <v>#N/A</v>
      </c>
      <c r="Y51" t="e">
        <f>IF($K$51="","",LOOKUP($L51,$M51:$R51,$S51:$X51))</f>
        <v>#N/A</v>
      </c>
      <c r="Z51">
        <f>IFERROR(VLOOKUP($A$51,'02_Benchmarks_by_NACE'!$A:$J,7,FALSE),"")</f>
        <v>0.66999999999999993</v>
      </c>
      <c r="AA51">
        <f>IFERROR(VLOOKUP($A$51,'02_Benchmarks_by_NACE'!$A:$J,8,FALSE),"")</f>
        <v>1</v>
      </c>
      <c r="AB51">
        <f>IFERROR(VLOOKUP($A$51,'02_Benchmarks_by_NACE'!$A:$J,9,FALSE),"")</f>
        <v>1</v>
      </c>
      <c r="AC51">
        <f>IF(Z51="","",IF(LOWER($G$51)="lower_is_better",IF($L51&lt;=Z51*0.4,3,IF($L51&lt;=Z51*0.7,2,IF($L51&lt;=Z51,0,IF($L51&lt;=AB51,-2,-3)))),IF($L51&gt;=Z51*1.6,3,IF($L51&gt;=Z51*1.3,2,IF($L51&gt;=Z51,0,IF($L51&gt;=Z51/2,-2,-3))))))</f>
        <v>-3</v>
      </c>
      <c r="AD51" t="e">
        <f>IF($K$51&lt;&gt;"",Y51,IF(Z51&lt;&gt;"",AC51,""))</f>
        <v>#N/A</v>
      </c>
      <c r="AE51" t="e">
        <f>IF(AD51="","",VLOOKUP(AD51,'04_WUStG_Mapping'!$A:$B,2,TRUE))</f>
        <v>#N/A</v>
      </c>
    </row>
    <row r="52" spans="1:31" x14ac:dyDescent="0.2">
      <c r="A52" t="s">
        <v>64</v>
      </c>
      <c r="B52" t="s">
        <v>636</v>
      </c>
      <c r="C52" t="s">
        <v>667</v>
      </c>
      <c r="D52" t="s">
        <v>756</v>
      </c>
      <c r="E52" t="s">
        <v>994</v>
      </c>
      <c r="F52" t="s">
        <v>1607</v>
      </c>
      <c r="G52" t="s">
        <v>1626</v>
      </c>
      <c r="H52" t="s">
        <v>1661</v>
      </c>
      <c r="I52" t="s">
        <v>1685</v>
      </c>
      <c r="J52" t="s">
        <v>1700</v>
      </c>
      <c r="K52" t="s">
        <v>1774</v>
      </c>
      <c r="M52" t="e">
        <f>IF($K$52="","",VLOOKUP($K$52,'03_Thresholds_Archetypes'!$A:$M,2,FALSE))</f>
        <v>#N/A</v>
      </c>
      <c r="N52" t="e">
        <f>IF($K$52="","",VLOOKUP($K$52,'03_Thresholds_Archetypes'!$A:$M,3,FALSE))</f>
        <v>#N/A</v>
      </c>
      <c r="O52" t="e">
        <f>IF($K$52="","",VLOOKUP($K$52,'03_Thresholds_Archetypes'!$A:$M,4,FALSE))</f>
        <v>#N/A</v>
      </c>
      <c r="P52" t="e">
        <f>IF($K$52="","",VLOOKUP($K$52,'03_Thresholds_Archetypes'!$A:$M,5,FALSE))</f>
        <v>#N/A</v>
      </c>
      <c r="Q52" t="e">
        <f>IF($K$52="","",VLOOKUP($K$52,'03_Thresholds_Archetypes'!$A:$M,6,FALSE))</f>
        <v>#N/A</v>
      </c>
      <c r="R52" t="e">
        <f>IF($K$52="","",VLOOKUP($K$52,'03_Thresholds_Archetypes'!$A:$M,7,FALSE))</f>
        <v>#N/A</v>
      </c>
      <c r="S52" t="e">
        <f>IF($K$52="","",VLOOKUP($K$52,'03_Thresholds_Archetypes'!$A:$M,8,FALSE))</f>
        <v>#N/A</v>
      </c>
      <c r="T52" t="e">
        <f>IF($K$52="","",VLOOKUP($K$52,'03_Thresholds_Archetypes'!$A:$M,9,FALSE))</f>
        <v>#N/A</v>
      </c>
      <c r="U52" t="e">
        <f>IF($K$52="","",VLOOKUP($K$52,'03_Thresholds_Archetypes'!$A:$M,10,FALSE))</f>
        <v>#N/A</v>
      </c>
      <c r="V52" t="e">
        <f>IF($K$52="","",VLOOKUP($K$52,'03_Thresholds_Archetypes'!$A:$M,11,FALSE))</f>
        <v>#N/A</v>
      </c>
      <c r="W52" t="e">
        <f>IF($K$52="","",VLOOKUP($K$52,'03_Thresholds_Archetypes'!$A:$M,12,FALSE))</f>
        <v>#N/A</v>
      </c>
      <c r="X52" t="e">
        <f>IF($K$52="","",VLOOKUP($K$52,'03_Thresholds_Archetypes'!$A:$M,13,FALSE))</f>
        <v>#N/A</v>
      </c>
      <c r="Y52" t="e">
        <f>IF($K$52="","",LOOKUP($L52,$M52:$R52,$S52:$X52))</f>
        <v>#N/A</v>
      </c>
      <c r="Z52">
        <f>IFERROR(VLOOKUP($A$52,'02_Benchmarks_by_NACE'!$A:$J,7,FALSE),"")</f>
        <v>0.5</v>
      </c>
      <c r="AA52">
        <f>IFERROR(VLOOKUP($A$52,'02_Benchmarks_by_NACE'!$A:$J,8,FALSE),"")</f>
        <v>0.75</v>
      </c>
      <c r="AB52">
        <f>IFERROR(VLOOKUP($A$52,'02_Benchmarks_by_NACE'!$A:$J,9,FALSE),"")</f>
        <v>0.9</v>
      </c>
      <c r="AC52">
        <f>IF(Z52="","",IF(LOWER($G$52)="lower_is_better",IF($L52&lt;=Z52*0.4,3,IF($L52&lt;=Z52*0.7,2,IF($L52&lt;=Z52,0,IF($L52&lt;=AB52,-2,-3)))),IF($L52&gt;=Z52*1.6,3,IF($L52&gt;=Z52*1.3,2,IF($L52&gt;=Z52,0,IF($L52&gt;=Z52/2,-2,-3))))))</f>
        <v>-3</v>
      </c>
      <c r="AD52" t="e">
        <f>IF($K$52&lt;&gt;"",Y52,IF(Z52&lt;&gt;"",AC52,""))</f>
        <v>#N/A</v>
      </c>
      <c r="AE52" t="e">
        <f>IF(AD52="","",VLOOKUP(AD52,'04_WUStG_Mapping'!$A:$B,2,TRUE))</f>
        <v>#N/A</v>
      </c>
    </row>
    <row r="53" spans="1:31" x14ac:dyDescent="0.2">
      <c r="A53" t="s">
        <v>65</v>
      </c>
      <c r="B53" t="s">
        <v>636</v>
      </c>
      <c r="C53" t="s">
        <v>667</v>
      </c>
      <c r="D53" t="s">
        <v>757</v>
      </c>
      <c r="E53" t="s">
        <v>995</v>
      </c>
      <c r="F53" t="s">
        <v>1610</v>
      </c>
      <c r="G53" t="s">
        <v>1627</v>
      </c>
      <c r="H53" t="s">
        <v>1665</v>
      </c>
      <c r="I53" t="s">
        <v>1688</v>
      </c>
      <c r="J53" t="s">
        <v>1700</v>
      </c>
      <c r="K53" t="s">
        <v>1775</v>
      </c>
      <c r="M53" t="e">
        <f>IF($K$53="","",VLOOKUP($K$53,'03_Thresholds_Archetypes'!$A:$M,2,FALSE))</f>
        <v>#N/A</v>
      </c>
      <c r="N53" t="e">
        <f>IF($K$53="","",VLOOKUP($K$53,'03_Thresholds_Archetypes'!$A:$M,3,FALSE))</f>
        <v>#N/A</v>
      </c>
      <c r="O53" t="e">
        <f>IF($K$53="","",VLOOKUP($K$53,'03_Thresholds_Archetypes'!$A:$M,4,FALSE))</f>
        <v>#N/A</v>
      </c>
      <c r="P53" t="e">
        <f>IF($K$53="","",VLOOKUP($K$53,'03_Thresholds_Archetypes'!$A:$M,5,FALSE))</f>
        <v>#N/A</v>
      </c>
      <c r="Q53" t="e">
        <f>IF($K$53="","",VLOOKUP($K$53,'03_Thresholds_Archetypes'!$A:$M,6,FALSE))</f>
        <v>#N/A</v>
      </c>
      <c r="R53" t="e">
        <f>IF($K$53="","",VLOOKUP($K$53,'03_Thresholds_Archetypes'!$A:$M,7,FALSE))</f>
        <v>#N/A</v>
      </c>
      <c r="S53" t="e">
        <f>IF($K$53="","",VLOOKUP($K$53,'03_Thresholds_Archetypes'!$A:$M,8,FALSE))</f>
        <v>#N/A</v>
      </c>
      <c r="T53" t="e">
        <f>IF($K$53="","",VLOOKUP($K$53,'03_Thresholds_Archetypes'!$A:$M,9,FALSE))</f>
        <v>#N/A</v>
      </c>
      <c r="U53" t="e">
        <f>IF($K$53="","",VLOOKUP($K$53,'03_Thresholds_Archetypes'!$A:$M,10,FALSE))</f>
        <v>#N/A</v>
      </c>
      <c r="V53" t="e">
        <f>IF($K$53="","",VLOOKUP($K$53,'03_Thresholds_Archetypes'!$A:$M,11,FALSE))</f>
        <v>#N/A</v>
      </c>
      <c r="W53" t="e">
        <f>IF($K$53="","",VLOOKUP($K$53,'03_Thresholds_Archetypes'!$A:$M,12,FALSE))</f>
        <v>#N/A</v>
      </c>
      <c r="X53" t="e">
        <f>IF($K$53="","",VLOOKUP($K$53,'03_Thresholds_Archetypes'!$A:$M,13,FALSE))</f>
        <v>#N/A</v>
      </c>
      <c r="Y53" t="e">
        <f>IF($K$53="","",LOOKUP($L53,$M53:$R53,$S53:$X53))</f>
        <v>#N/A</v>
      </c>
      <c r="Z53">
        <f>IFERROR(VLOOKUP($A$53,'02_Benchmarks_by_NACE'!$A:$J,7,FALSE),"")</f>
        <v>1</v>
      </c>
      <c r="AA53">
        <f>IFERROR(VLOOKUP($A$53,'02_Benchmarks_by_NACE'!$A:$J,8,FALSE),"")</f>
        <v>1.5</v>
      </c>
      <c r="AB53">
        <f>IFERROR(VLOOKUP($A$53,'02_Benchmarks_by_NACE'!$A:$J,9,FALSE),"")</f>
        <v>2.5</v>
      </c>
      <c r="AC53">
        <f>IF(Z53="","",IF(LOWER($G$53)="lower_is_better",IF($L53&lt;=Z53*0.4,3,IF($L53&lt;=Z53*0.7,2,IF($L53&lt;=Z53,0,IF($L53&lt;=AB53,-2,-3)))),IF($L53&gt;=Z53*1.6,3,IF($L53&gt;=Z53*1.3,2,IF($L53&gt;=Z53,0,IF($L53&gt;=Z53/2,-2,-3))))))</f>
        <v>3</v>
      </c>
      <c r="AD53" t="e">
        <f>IF($K$53&lt;&gt;"",Y53,IF(Z53&lt;&gt;"",AC53,""))</f>
        <v>#N/A</v>
      </c>
      <c r="AE53" t="e">
        <f>IF(AD53="","",VLOOKUP(AD53,'04_WUStG_Mapping'!$A:$B,2,TRUE))</f>
        <v>#N/A</v>
      </c>
    </row>
    <row r="54" spans="1:31" x14ac:dyDescent="0.2">
      <c r="A54" t="s">
        <v>66</v>
      </c>
      <c r="B54" t="s">
        <v>636</v>
      </c>
      <c r="C54" t="s">
        <v>667</v>
      </c>
      <c r="D54" t="s">
        <v>757</v>
      </c>
      <c r="E54" t="s">
        <v>996</v>
      </c>
      <c r="F54" t="s">
        <v>1602</v>
      </c>
      <c r="G54" t="s">
        <v>1626</v>
      </c>
      <c r="H54" t="s">
        <v>1666</v>
      </c>
      <c r="I54" t="s">
        <v>1688</v>
      </c>
      <c r="J54" t="s">
        <v>1703</v>
      </c>
      <c r="K54" t="s">
        <v>1753</v>
      </c>
      <c r="M54">
        <f>IF($K$54="","",VLOOKUP($K$54,'03_Thresholds_Archetypes'!$A:$M,2,FALSE))</f>
        <v>0</v>
      </c>
      <c r="N54">
        <f>IF($K$54="","",VLOOKUP($K$54,'03_Thresholds_Archetypes'!$A:$M,3,FALSE))</f>
        <v>30</v>
      </c>
      <c r="O54">
        <f>IF($K$54="","",VLOOKUP($K$54,'03_Thresholds_Archetypes'!$A:$M,4,FALSE))</f>
        <v>50</v>
      </c>
      <c r="P54">
        <f>IF($K$54="","",VLOOKUP($K$54,'03_Thresholds_Archetypes'!$A:$M,5,FALSE))</f>
        <v>70</v>
      </c>
      <c r="Q54">
        <f>IF($K$54="","",VLOOKUP($K$54,'03_Thresholds_Archetypes'!$A:$M,6,FALSE))</f>
        <v>90</v>
      </c>
      <c r="R54">
        <f>IF($K$54="","",VLOOKUP($K$54,'03_Thresholds_Archetypes'!$A:$M,7,FALSE))</f>
        <v>1000000000</v>
      </c>
      <c r="S54">
        <f>IF($K$54="","",VLOOKUP($K$54,'03_Thresholds_Archetypes'!$A:$M,8,FALSE))</f>
        <v>-3</v>
      </c>
      <c r="T54">
        <f>IF($K$54="","",VLOOKUP($K$54,'03_Thresholds_Archetypes'!$A:$M,9,FALSE))</f>
        <v>-2</v>
      </c>
      <c r="U54">
        <f>IF($K$54="","",VLOOKUP($K$54,'03_Thresholds_Archetypes'!$A:$M,10,FALSE))</f>
        <v>0</v>
      </c>
      <c r="V54">
        <f>IF($K$54="","",VLOOKUP($K$54,'03_Thresholds_Archetypes'!$A:$M,11,FALSE))</f>
        <v>2</v>
      </c>
      <c r="W54">
        <f>IF($K$54="","",VLOOKUP($K$54,'03_Thresholds_Archetypes'!$A:$M,12,FALSE))</f>
        <v>3</v>
      </c>
      <c r="X54">
        <f>IF($K$54="","",VLOOKUP($K$54,'03_Thresholds_Archetypes'!$A:$M,13,FALSE))</f>
        <v>3</v>
      </c>
      <c r="Y54">
        <f>IF($K$54="","",LOOKUP($L54,$M54:$R54,$S54:$X54))</f>
        <v>-3</v>
      </c>
      <c r="Z54">
        <f>IFERROR(VLOOKUP($A$54,'02_Benchmarks_by_NACE'!$A:$J,7,FALSE),"")</f>
        <v>50</v>
      </c>
      <c r="AA54">
        <f>IFERROR(VLOOKUP($A$54,'02_Benchmarks_by_NACE'!$A:$J,8,FALSE),"")</f>
        <v>75</v>
      </c>
      <c r="AB54">
        <f>IFERROR(VLOOKUP($A$54,'02_Benchmarks_by_NACE'!$A:$J,9,FALSE),"")</f>
        <v>100</v>
      </c>
      <c r="AC54">
        <f>IF(Z54="","",IF(LOWER($G$54)="lower_is_better",IF($L54&lt;=Z54*0.4,3,IF($L54&lt;=Z54*0.7,2,IF($L54&lt;=Z54,0,IF($L54&lt;=AB54,-2,-3)))),IF($L54&gt;=Z54*1.6,3,IF($L54&gt;=Z54*1.3,2,IF($L54&gt;=Z54,0,IF($L54&gt;=Z54/2,-2,-3))))))</f>
        <v>-3</v>
      </c>
      <c r="AD54">
        <f>IF($K$54&lt;&gt;"",Y54,IF(Z54&lt;&gt;"",AC54,""))</f>
        <v>-3</v>
      </c>
      <c r="AE54">
        <f>IF(AD54="","",VLOOKUP(AD54,'04_WUStG_Mapping'!$A:$B,2,TRUE))</f>
        <v>25</v>
      </c>
    </row>
    <row r="55" spans="1:31" x14ac:dyDescent="0.2">
      <c r="A55" t="s">
        <v>67</v>
      </c>
      <c r="B55" t="s">
        <v>636</v>
      </c>
      <c r="C55" t="s">
        <v>667</v>
      </c>
      <c r="D55" t="s">
        <v>757</v>
      </c>
      <c r="E55" t="s">
        <v>997</v>
      </c>
      <c r="F55" t="s">
        <v>1610</v>
      </c>
      <c r="G55" t="s">
        <v>1627</v>
      </c>
      <c r="H55" t="s">
        <v>1665</v>
      </c>
      <c r="I55" t="s">
        <v>1688</v>
      </c>
      <c r="J55" t="s">
        <v>1704</v>
      </c>
      <c r="K55" t="s">
        <v>1775</v>
      </c>
      <c r="M55" t="e">
        <f>IF($K$55="","",VLOOKUP($K$55,'03_Thresholds_Archetypes'!$A:$M,2,FALSE))</f>
        <v>#N/A</v>
      </c>
      <c r="N55" t="e">
        <f>IF($K$55="","",VLOOKUP($K$55,'03_Thresholds_Archetypes'!$A:$M,3,FALSE))</f>
        <v>#N/A</v>
      </c>
      <c r="O55" t="e">
        <f>IF($K$55="","",VLOOKUP($K$55,'03_Thresholds_Archetypes'!$A:$M,4,FALSE))</f>
        <v>#N/A</v>
      </c>
      <c r="P55" t="e">
        <f>IF($K$55="","",VLOOKUP($K$55,'03_Thresholds_Archetypes'!$A:$M,5,FALSE))</f>
        <v>#N/A</v>
      </c>
      <c r="Q55" t="e">
        <f>IF($K$55="","",VLOOKUP($K$55,'03_Thresholds_Archetypes'!$A:$M,6,FALSE))</f>
        <v>#N/A</v>
      </c>
      <c r="R55" t="e">
        <f>IF($K$55="","",VLOOKUP($K$55,'03_Thresholds_Archetypes'!$A:$M,7,FALSE))</f>
        <v>#N/A</v>
      </c>
      <c r="S55" t="e">
        <f>IF($K$55="","",VLOOKUP($K$55,'03_Thresholds_Archetypes'!$A:$M,8,FALSE))</f>
        <v>#N/A</v>
      </c>
      <c r="T55" t="e">
        <f>IF($K$55="","",VLOOKUP($K$55,'03_Thresholds_Archetypes'!$A:$M,9,FALSE))</f>
        <v>#N/A</v>
      </c>
      <c r="U55" t="e">
        <f>IF($K$55="","",VLOOKUP($K$55,'03_Thresholds_Archetypes'!$A:$M,10,FALSE))</f>
        <v>#N/A</v>
      </c>
      <c r="V55" t="e">
        <f>IF($K$55="","",VLOOKUP($K$55,'03_Thresholds_Archetypes'!$A:$M,11,FALSE))</f>
        <v>#N/A</v>
      </c>
      <c r="W55" t="e">
        <f>IF($K$55="","",VLOOKUP($K$55,'03_Thresholds_Archetypes'!$A:$M,12,FALSE))</f>
        <v>#N/A</v>
      </c>
      <c r="X55" t="e">
        <f>IF($K$55="","",VLOOKUP($K$55,'03_Thresholds_Archetypes'!$A:$M,13,FALSE))</f>
        <v>#N/A</v>
      </c>
      <c r="Y55" t="e">
        <f>IF($K$55="","",LOOKUP($L55,$M55:$R55,$S55:$X55))</f>
        <v>#N/A</v>
      </c>
      <c r="Z55">
        <f>IFERROR(VLOOKUP($A$55,'02_Benchmarks_by_NACE'!$A:$J,7,FALSE),"")</f>
        <v>1</v>
      </c>
      <c r="AA55">
        <f>IFERROR(VLOOKUP($A$55,'02_Benchmarks_by_NACE'!$A:$J,8,FALSE),"")</f>
        <v>1.5</v>
      </c>
      <c r="AB55">
        <f>IFERROR(VLOOKUP($A$55,'02_Benchmarks_by_NACE'!$A:$J,9,FALSE),"")</f>
        <v>2.5</v>
      </c>
      <c r="AC55">
        <f>IF(Z55="","",IF(LOWER($G$55)="lower_is_better",IF($L55&lt;=Z55*0.4,3,IF($L55&lt;=Z55*0.7,2,IF($L55&lt;=Z55,0,IF($L55&lt;=AB55,-2,-3)))),IF($L55&gt;=Z55*1.6,3,IF($L55&gt;=Z55*1.3,2,IF($L55&gt;=Z55,0,IF($L55&gt;=Z55/2,-2,-3))))))</f>
        <v>3</v>
      </c>
      <c r="AD55" t="e">
        <f>IF($K$55&lt;&gt;"",Y55,IF(Z55&lt;&gt;"",AC55,""))</f>
        <v>#N/A</v>
      </c>
      <c r="AE55" t="e">
        <f>IF(AD55="","",VLOOKUP(AD55,'04_WUStG_Mapping'!$A:$B,2,TRUE))</f>
        <v>#N/A</v>
      </c>
    </row>
    <row r="56" spans="1:31" x14ac:dyDescent="0.2">
      <c r="A56" t="s">
        <v>68</v>
      </c>
      <c r="B56" t="s">
        <v>637</v>
      </c>
      <c r="C56" t="s">
        <v>668</v>
      </c>
      <c r="D56" t="s">
        <v>758</v>
      </c>
      <c r="E56" t="s">
        <v>998</v>
      </c>
      <c r="F56" t="s">
        <v>1606</v>
      </c>
      <c r="G56" t="s">
        <v>1627</v>
      </c>
      <c r="H56" t="s">
        <v>1659</v>
      </c>
      <c r="I56" t="s">
        <v>1684</v>
      </c>
      <c r="J56" t="s">
        <v>1700</v>
      </c>
      <c r="K56" t="s">
        <v>1755</v>
      </c>
      <c r="M56">
        <f>IF($K$56="","",VLOOKUP($K$56,'03_Thresholds_Archetypes'!$A:$M,2,FALSE))</f>
        <v>0</v>
      </c>
      <c r="N56">
        <f>IF($K$56="","",VLOOKUP($K$56,'03_Thresholds_Archetypes'!$A:$M,3,FALSE))</f>
        <v>1</v>
      </c>
      <c r="O56">
        <f>IF($K$56="","",VLOOKUP($K$56,'03_Thresholds_Archetypes'!$A:$M,4,FALSE))</f>
        <v>3</v>
      </c>
      <c r="P56">
        <f>IF($K$56="","",VLOOKUP($K$56,'03_Thresholds_Archetypes'!$A:$M,5,FALSE))</f>
        <v>5</v>
      </c>
      <c r="Q56">
        <f>IF($K$56="","",VLOOKUP($K$56,'03_Thresholds_Archetypes'!$A:$M,6,FALSE))</f>
        <v>1000000000</v>
      </c>
      <c r="R56">
        <f>IF($K$56="","",VLOOKUP($K$56,'03_Thresholds_Archetypes'!$A:$M,7,FALSE))</f>
        <v>1000000000</v>
      </c>
      <c r="S56">
        <f>IF($K$56="","",VLOOKUP($K$56,'03_Thresholds_Archetypes'!$A:$M,8,FALSE))</f>
        <v>3</v>
      </c>
      <c r="T56">
        <f>IF($K$56="","",VLOOKUP($K$56,'03_Thresholds_Archetypes'!$A:$M,9,FALSE))</f>
        <v>2</v>
      </c>
      <c r="U56">
        <f>IF($K$56="","",VLOOKUP($K$56,'03_Thresholds_Archetypes'!$A:$M,10,FALSE))</f>
        <v>0</v>
      </c>
      <c r="V56">
        <f>IF($K$56="","",VLOOKUP($K$56,'03_Thresholds_Archetypes'!$A:$M,11,FALSE))</f>
        <v>-2</v>
      </c>
      <c r="W56">
        <f>IF($K$56="","",VLOOKUP($K$56,'03_Thresholds_Archetypes'!$A:$M,12,FALSE))</f>
        <v>-3</v>
      </c>
      <c r="X56">
        <f>IF($K$56="","",VLOOKUP($K$56,'03_Thresholds_Archetypes'!$A:$M,13,FALSE))</f>
        <v>-3</v>
      </c>
      <c r="Y56">
        <f>IF($K$56="","",LOOKUP($L56,$M56:$R56,$S56:$X56))</f>
        <v>3</v>
      </c>
      <c r="Z56">
        <f>IFERROR(VLOOKUP($A$56,'02_Benchmarks_by_NACE'!$A:$J,7,FALSE),"")</f>
        <v>0.5</v>
      </c>
      <c r="AA56">
        <f>IFERROR(VLOOKUP($A$56,'02_Benchmarks_by_NACE'!$A:$J,8,FALSE),"")</f>
        <v>0.75</v>
      </c>
      <c r="AB56">
        <f>IFERROR(VLOOKUP($A$56,'02_Benchmarks_by_NACE'!$A:$J,9,FALSE),"")</f>
        <v>1.25</v>
      </c>
      <c r="AC56">
        <f>IF(Z56="","",IF(LOWER($G$56)="lower_is_better",IF($L56&lt;=Z56*0.4,3,IF($L56&lt;=Z56*0.7,2,IF($L56&lt;=Z56,0,IF($L56&lt;=AB56,-2,-3)))),IF($L56&gt;=Z56*1.6,3,IF($L56&gt;=Z56*1.3,2,IF($L56&gt;=Z56,0,IF($L56&gt;=Z56/2,-2,-3))))))</f>
        <v>3</v>
      </c>
      <c r="AD56">
        <f>IF($K$56&lt;&gt;"",Y56,IF(Z56&lt;&gt;"",AC56,""))</f>
        <v>3</v>
      </c>
      <c r="AE56">
        <f>IF(AD56="","",VLOOKUP(AD56,'04_WUStG_Mapping'!$A:$B,2,TRUE))</f>
        <v>0</v>
      </c>
    </row>
    <row r="57" spans="1:31" x14ac:dyDescent="0.2">
      <c r="A57" t="s">
        <v>69</v>
      </c>
      <c r="B57" t="s">
        <v>637</v>
      </c>
      <c r="C57" t="s">
        <v>668</v>
      </c>
      <c r="D57" t="s">
        <v>758</v>
      </c>
      <c r="E57" t="s">
        <v>999</v>
      </c>
      <c r="F57" t="s">
        <v>1607</v>
      </c>
      <c r="G57" t="s">
        <v>1626</v>
      </c>
      <c r="H57" t="s">
        <v>1660</v>
      </c>
      <c r="I57" t="s">
        <v>1684</v>
      </c>
      <c r="J57" t="s">
        <v>1700</v>
      </c>
      <c r="K57" t="s">
        <v>1774</v>
      </c>
      <c r="M57" t="e">
        <f>IF($K$57="","",VLOOKUP($K$57,'03_Thresholds_Archetypes'!$A:$M,2,FALSE))</f>
        <v>#N/A</v>
      </c>
      <c r="N57" t="e">
        <f>IF($K$57="","",VLOOKUP($K$57,'03_Thresholds_Archetypes'!$A:$M,3,FALSE))</f>
        <v>#N/A</v>
      </c>
      <c r="O57" t="e">
        <f>IF($K$57="","",VLOOKUP($K$57,'03_Thresholds_Archetypes'!$A:$M,4,FALSE))</f>
        <v>#N/A</v>
      </c>
      <c r="P57" t="e">
        <f>IF($K$57="","",VLOOKUP($K$57,'03_Thresholds_Archetypes'!$A:$M,5,FALSE))</f>
        <v>#N/A</v>
      </c>
      <c r="Q57" t="e">
        <f>IF($K$57="","",VLOOKUP($K$57,'03_Thresholds_Archetypes'!$A:$M,6,FALSE))</f>
        <v>#N/A</v>
      </c>
      <c r="R57" t="e">
        <f>IF($K$57="","",VLOOKUP($K$57,'03_Thresholds_Archetypes'!$A:$M,7,FALSE))</f>
        <v>#N/A</v>
      </c>
      <c r="S57" t="e">
        <f>IF($K$57="","",VLOOKUP($K$57,'03_Thresholds_Archetypes'!$A:$M,8,FALSE))</f>
        <v>#N/A</v>
      </c>
      <c r="T57" t="e">
        <f>IF($K$57="","",VLOOKUP($K$57,'03_Thresholds_Archetypes'!$A:$M,9,FALSE))</f>
        <v>#N/A</v>
      </c>
      <c r="U57" t="e">
        <f>IF($K$57="","",VLOOKUP($K$57,'03_Thresholds_Archetypes'!$A:$M,10,FALSE))</f>
        <v>#N/A</v>
      </c>
      <c r="V57" t="e">
        <f>IF($K$57="","",VLOOKUP($K$57,'03_Thresholds_Archetypes'!$A:$M,11,FALSE))</f>
        <v>#N/A</v>
      </c>
      <c r="W57" t="e">
        <f>IF($K$57="","",VLOOKUP($K$57,'03_Thresholds_Archetypes'!$A:$M,12,FALSE))</f>
        <v>#N/A</v>
      </c>
      <c r="X57" t="e">
        <f>IF($K$57="","",VLOOKUP($K$57,'03_Thresholds_Archetypes'!$A:$M,13,FALSE))</f>
        <v>#N/A</v>
      </c>
      <c r="Y57" t="e">
        <f>IF($K$57="","",LOOKUP($L57,$M57:$R57,$S57:$X57))</f>
        <v>#N/A</v>
      </c>
      <c r="Z57">
        <f>IFERROR(VLOOKUP($A$57,'02_Benchmarks_by_NACE'!$A:$J,7,FALSE),"")</f>
        <v>0.66999999999999993</v>
      </c>
      <c r="AA57">
        <f>IFERROR(VLOOKUP($A$57,'02_Benchmarks_by_NACE'!$A:$J,8,FALSE),"")</f>
        <v>1</v>
      </c>
      <c r="AB57">
        <f>IFERROR(VLOOKUP($A$57,'02_Benchmarks_by_NACE'!$A:$J,9,FALSE),"")</f>
        <v>1</v>
      </c>
      <c r="AC57">
        <f>IF(Z57="","",IF(LOWER($G$57)="lower_is_better",IF($L57&lt;=Z57*0.4,3,IF($L57&lt;=Z57*0.7,2,IF($L57&lt;=Z57,0,IF($L57&lt;=AB57,-2,-3)))),IF($L57&gt;=Z57*1.6,3,IF($L57&gt;=Z57*1.3,2,IF($L57&gt;=Z57,0,IF($L57&gt;=Z57/2,-2,-3))))))</f>
        <v>-3</v>
      </c>
      <c r="AD57" t="e">
        <f>IF($K$57&lt;&gt;"",Y57,IF(Z57&lt;&gt;"",AC57,""))</f>
        <v>#N/A</v>
      </c>
      <c r="AE57" t="e">
        <f>IF(AD57="","",VLOOKUP(AD57,'04_WUStG_Mapping'!$A:$B,2,TRUE))</f>
        <v>#N/A</v>
      </c>
    </row>
    <row r="58" spans="1:31" x14ac:dyDescent="0.2">
      <c r="A58" t="s">
        <v>70</v>
      </c>
      <c r="B58" t="s">
        <v>637</v>
      </c>
      <c r="C58" t="s">
        <v>668</v>
      </c>
      <c r="D58" t="s">
        <v>758</v>
      </c>
      <c r="E58" t="s">
        <v>1000</v>
      </c>
      <c r="F58" t="s">
        <v>1607</v>
      </c>
      <c r="G58" t="s">
        <v>1626</v>
      </c>
      <c r="H58" t="s">
        <v>1661</v>
      </c>
      <c r="I58" t="s">
        <v>1684</v>
      </c>
      <c r="J58" t="s">
        <v>1700</v>
      </c>
      <c r="K58" t="s">
        <v>1774</v>
      </c>
      <c r="M58" t="e">
        <f>IF($K$58="","",VLOOKUP($K$58,'03_Thresholds_Archetypes'!$A:$M,2,FALSE))</f>
        <v>#N/A</v>
      </c>
      <c r="N58" t="e">
        <f>IF($K$58="","",VLOOKUP($K$58,'03_Thresholds_Archetypes'!$A:$M,3,FALSE))</f>
        <v>#N/A</v>
      </c>
      <c r="O58" t="e">
        <f>IF($K$58="","",VLOOKUP($K$58,'03_Thresholds_Archetypes'!$A:$M,4,FALSE))</f>
        <v>#N/A</v>
      </c>
      <c r="P58" t="e">
        <f>IF($K$58="","",VLOOKUP($K$58,'03_Thresholds_Archetypes'!$A:$M,5,FALSE))</f>
        <v>#N/A</v>
      </c>
      <c r="Q58" t="e">
        <f>IF($K$58="","",VLOOKUP($K$58,'03_Thresholds_Archetypes'!$A:$M,6,FALSE))</f>
        <v>#N/A</v>
      </c>
      <c r="R58" t="e">
        <f>IF($K$58="","",VLOOKUP($K$58,'03_Thresholds_Archetypes'!$A:$M,7,FALSE))</f>
        <v>#N/A</v>
      </c>
      <c r="S58" t="e">
        <f>IF($K$58="","",VLOOKUP($K$58,'03_Thresholds_Archetypes'!$A:$M,8,FALSE))</f>
        <v>#N/A</v>
      </c>
      <c r="T58" t="e">
        <f>IF($K$58="","",VLOOKUP($K$58,'03_Thresholds_Archetypes'!$A:$M,9,FALSE))</f>
        <v>#N/A</v>
      </c>
      <c r="U58" t="e">
        <f>IF($K$58="","",VLOOKUP($K$58,'03_Thresholds_Archetypes'!$A:$M,10,FALSE))</f>
        <v>#N/A</v>
      </c>
      <c r="V58" t="e">
        <f>IF($K$58="","",VLOOKUP($K$58,'03_Thresholds_Archetypes'!$A:$M,11,FALSE))</f>
        <v>#N/A</v>
      </c>
      <c r="W58" t="e">
        <f>IF($K$58="","",VLOOKUP($K$58,'03_Thresholds_Archetypes'!$A:$M,12,FALSE))</f>
        <v>#N/A</v>
      </c>
      <c r="X58" t="e">
        <f>IF($K$58="","",VLOOKUP($K$58,'03_Thresholds_Archetypes'!$A:$M,13,FALSE))</f>
        <v>#N/A</v>
      </c>
      <c r="Y58" t="e">
        <f>IF($K$58="","",LOOKUP($L58,$M58:$R58,$S58:$X58))</f>
        <v>#N/A</v>
      </c>
      <c r="Z58">
        <f>IFERROR(VLOOKUP($A$58,'02_Benchmarks_by_NACE'!$A:$J,7,FALSE),"")</f>
        <v>0.5</v>
      </c>
      <c r="AA58">
        <f>IFERROR(VLOOKUP($A$58,'02_Benchmarks_by_NACE'!$A:$J,8,FALSE),"")</f>
        <v>0.75</v>
      </c>
      <c r="AB58">
        <f>IFERROR(VLOOKUP($A$58,'02_Benchmarks_by_NACE'!$A:$J,9,FALSE),"")</f>
        <v>0.9</v>
      </c>
      <c r="AC58">
        <f>IF(Z58="","",IF(LOWER($G$58)="lower_is_better",IF($L58&lt;=Z58*0.4,3,IF($L58&lt;=Z58*0.7,2,IF($L58&lt;=Z58,0,IF($L58&lt;=AB58,-2,-3)))),IF($L58&gt;=Z58*1.6,3,IF($L58&gt;=Z58*1.3,2,IF($L58&gt;=Z58,0,IF($L58&gt;=Z58/2,-2,-3))))))</f>
        <v>-3</v>
      </c>
      <c r="AD58" t="e">
        <f>IF($K$58&lt;&gt;"",Y58,IF(Z58&lt;&gt;"",AC58,""))</f>
        <v>#N/A</v>
      </c>
      <c r="AE58" t="e">
        <f>IF(AD58="","",VLOOKUP(AD58,'04_WUStG_Mapping'!$A:$B,2,TRUE))</f>
        <v>#N/A</v>
      </c>
    </row>
    <row r="59" spans="1:31" x14ac:dyDescent="0.2">
      <c r="A59" t="s">
        <v>71</v>
      </c>
      <c r="B59" t="s">
        <v>637</v>
      </c>
      <c r="C59" t="s">
        <v>669</v>
      </c>
      <c r="D59" t="s">
        <v>759</v>
      </c>
      <c r="E59" t="s">
        <v>1001</v>
      </c>
      <c r="F59" t="s">
        <v>1601</v>
      </c>
      <c r="G59" t="s">
        <v>1626</v>
      </c>
      <c r="H59" t="s">
        <v>1654</v>
      </c>
      <c r="I59" t="s">
        <v>1682</v>
      </c>
      <c r="J59" t="s">
        <v>1697</v>
      </c>
      <c r="K59" t="s">
        <v>1753</v>
      </c>
      <c r="M59">
        <f>IF($K$59="","",VLOOKUP($K$59,'03_Thresholds_Archetypes'!$A:$M,2,FALSE))</f>
        <v>0</v>
      </c>
      <c r="N59">
        <f>IF($K$59="","",VLOOKUP($K$59,'03_Thresholds_Archetypes'!$A:$M,3,FALSE))</f>
        <v>30</v>
      </c>
      <c r="O59">
        <f>IF($K$59="","",VLOOKUP($K$59,'03_Thresholds_Archetypes'!$A:$M,4,FALSE))</f>
        <v>50</v>
      </c>
      <c r="P59">
        <f>IF($K$59="","",VLOOKUP($K$59,'03_Thresholds_Archetypes'!$A:$M,5,FALSE))</f>
        <v>70</v>
      </c>
      <c r="Q59">
        <f>IF($K$59="","",VLOOKUP($K$59,'03_Thresholds_Archetypes'!$A:$M,6,FALSE))</f>
        <v>90</v>
      </c>
      <c r="R59">
        <f>IF($K$59="","",VLOOKUP($K$59,'03_Thresholds_Archetypes'!$A:$M,7,FALSE))</f>
        <v>1000000000</v>
      </c>
      <c r="S59">
        <f>IF($K$59="","",VLOOKUP($K$59,'03_Thresholds_Archetypes'!$A:$M,8,FALSE))</f>
        <v>-3</v>
      </c>
      <c r="T59">
        <f>IF($K$59="","",VLOOKUP($K$59,'03_Thresholds_Archetypes'!$A:$M,9,FALSE))</f>
        <v>-2</v>
      </c>
      <c r="U59">
        <f>IF($K$59="","",VLOOKUP($K$59,'03_Thresholds_Archetypes'!$A:$M,10,FALSE))</f>
        <v>0</v>
      </c>
      <c r="V59">
        <f>IF($K$59="","",VLOOKUP($K$59,'03_Thresholds_Archetypes'!$A:$M,11,FALSE))</f>
        <v>2</v>
      </c>
      <c r="W59">
        <f>IF($K$59="","",VLOOKUP($K$59,'03_Thresholds_Archetypes'!$A:$M,12,FALSE))</f>
        <v>3</v>
      </c>
      <c r="X59">
        <f>IF($K$59="","",VLOOKUP($K$59,'03_Thresholds_Archetypes'!$A:$M,13,FALSE))</f>
        <v>3</v>
      </c>
      <c r="Y59">
        <f>IF($K$59="","",LOOKUP($L59,$M59:$R59,$S59:$X59))</f>
        <v>-3</v>
      </c>
      <c r="Z59">
        <f>IFERROR(VLOOKUP($A$59,'02_Benchmarks_by_NACE'!$A:$J,7,FALSE),"")</f>
        <v>69.5</v>
      </c>
      <c r="AA59">
        <f>IFERROR(VLOOKUP($A$59,'02_Benchmarks_by_NACE'!$A:$J,8,FALSE),"")</f>
        <v>100</v>
      </c>
      <c r="AB59">
        <f>IFERROR(VLOOKUP($A$59,'02_Benchmarks_by_NACE'!$A:$J,9,FALSE),"")</f>
        <v>100</v>
      </c>
      <c r="AC59">
        <f>IF(Z59="","",IF(LOWER($G$59)="lower_is_better",IF($L59&lt;=Z59*0.4,3,IF($L59&lt;=Z59*0.7,2,IF($L59&lt;=Z59,0,IF($L59&lt;=AB59,-2,-3)))),IF($L59&gt;=Z59*1.6,3,IF($L59&gt;=Z59*1.3,2,IF($L59&gt;=Z59,0,IF($L59&gt;=Z59/2,-2,-3))))))</f>
        <v>-3</v>
      </c>
      <c r="AD59">
        <f>IF($K$59&lt;&gt;"",Y59,IF(Z59&lt;&gt;"",AC59,""))</f>
        <v>-3</v>
      </c>
      <c r="AE59">
        <f>IF(AD59="","",VLOOKUP(AD59,'04_WUStG_Mapping'!$A:$B,2,TRUE))</f>
        <v>25</v>
      </c>
    </row>
    <row r="60" spans="1:31" x14ac:dyDescent="0.2">
      <c r="A60" t="s">
        <v>72</v>
      </c>
      <c r="B60" t="s">
        <v>637</v>
      </c>
      <c r="C60" t="s">
        <v>669</v>
      </c>
      <c r="D60" t="s">
        <v>759</v>
      </c>
      <c r="E60" t="s">
        <v>1002</v>
      </c>
      <c r="F60" t="s">
        <v>1602</v>
      </c>
      <c r="G60" t="s">
        <v>1626</v>
      </c>
      <c r="H60" t="s">
        <v>1655</v>
      </c>
      <c r="I60" t="s">
        <v>1682</v>
      </c>
      <c r="J60" t="s">
        <v>1698</v>
      </c>
      <c r="K60" t="s">
        <v>1753</v>
      </c>
      <c r="M60">
        <f>IF($K$60="","",VLOOKUP($K$60,'03_Thresholds_Archetypes'!$A:$M,2,FALSE))</f>
        <v>0</v>
      </c>
      <c r="N60">
        <f>IF($K$60="","",VLOOKUP($K$60,'03_Thresholds_Archetypes'!$A:$M,3,FALSE))</f>
        <v>30</v>
      </c>
      <c r="O60">
        <f>IF($K$60="","",VLOOKUP($K$60,'03_Thresholds_Archetypes'!$A:$M,4,FALSE))</f>
        <v>50</v>
      </c>
      <c r="P60">
        <f>IF($K$60="","",VLOOKUP($K$60,'03_Thresholds_Archetypes'!$A:$M,5,FALSE))</f>
        <v>70</v>
      </c>
      <c r="Q60">
        <f>IF($K$60="","",VLOOKUP($K$60,'03_Thresholds_Archetypes'!$A:$M,6,FALSE))</f>
        <v>90</v>
      </c>
      <c r="R60">
        <f>IF($K$60="","",VLOOKUP($K$60,'03_Thresholds_Archetypes'!$A:$M,7,FALSE))</f>
        <v>1000000000</v>
      </c>
      <c r="S60">
        <f>IF($K$60="","",VLOOKUP($K$60,'03_Thresholds_Archetypes'!$A:$M,8,FALSE))</f>
        <v>-3</v>
      </c>
      <c r="T60">
        <f>IF($K$60="","",VLOOKUP($K$60,'03_Thresholds_Archetypes'!$A:$M,9,FALSE))</f>
        <v>-2</v>
      </c>
      <c r="U60">
        <f>IF($K$60="","",VLOOKUP($K$60,'03_Thresholds_Archetypes'!$A:$M,10,FALSE))</f>
        <v>0</v>
      </c>
      <c r="V60">
        <f>IF($K$60="","",VLOOKUP($K$60,'03_Thresholds_Archetypes'!$A:$M,11,FALSE))</f>
        <v>2</v>
      </c>
      <c r="W60">
        <f>IF($K$60="","",VLOOKUP($K$60,'03_Thresholds_Archetypes'!$A:$M,12,FALSE))</f>
        <v>3</v>
      </c>
      <c r="X60">
        <f>IF($K$60="","",VLOOKUP($K$60,'03_Thresholds_Archetypes'!$A:$M,13,FALSE))</f>
        <v>3</v>
      </c>
      <c r="Y60">
        <f>IF($K$60="","",LOOKUP($L60,$M60:$R60,$S60:$X60))</f>
        <v>-3</v>
      </c>
      <c r="Z60">
        <f>IFERROR(VLOOKUP($A$60,'02_Benchmarks_by_NACE'!$A:$J,7,FALSE),"")</f>
        <v>59.5</v>
      </c>
      <c r="AA60">
        <f>IFERROR(VLOOKUP($A$60,'02_Benchmarks_by_NACE'!$A:$J,8,FALSE),"")</f>
        <v>89.25</v>
      </c>
      <c r="AB60">
        <f>IFERROR(VLOOKUP($A$60,'02_Benchmarks_by_NACE'!$A:$J,9,FALSE),"")</f>
        <v>100</v>
      </c>
      <c r="AC60">
        <f>IF(Z60="","",IF(LOWER($G$60)="lower_is_better",IF($L60&lt;=Z60*0.4,3,IF($L60&lt;=Z60*0.7,2,IF($L60&lt;=Z60,0,IF($L60&lt;=AB60,-2,-3)))),IF($L60&gt;=Z60*1.6,3,IF($L60&gt;=Z60*1.3,2,IF($L60&gt;=Z60,0,IF($L60&gt;=Z60/2,-2,-3))))))</f>
        <v>-3</v>
      </c>
      <c r="AD60">
        <f>IF($K$60&lt;&gt;"",Y60,IF(Z60&lt;&gt;"",AC60,""))</f>
        <v>-3</v>
      </c>
      <c r="AE60">
        <f>IF(AD60="","",VLOOKUP(AD60,'04_WUStG_Mapping'!$A:$B,2,TRUE))</f>
        <v>25</v>
      </c>
    </row>
    <row r="61" spans="1:31" x14ac:dyDescent="0.2">
      <c r="A61" t="s">
        <v>73</v>
      </c>
      <c r="B61" t="s">
        <v>637</v>
      </c>
      <c r="C61" t="s">
        <v>669</v>
      </c>
      <c r="D61" t="s">
        <v>759</v>
      </c>
      <c r="E61" t="s">
        <v>1003</v>
      </c>
      <c r="F61" t="s">
        <v>1603</v>
      </c>
      <c r="G61" t="s">
        <v>1627</v>
      </c>
      <c r="H61" t="s">
        <v>1656</v>
      </c>
      <c r="I61" t="s">
        <v>1682</v>
      </c>
      <c r="J61" t="s">
        <v>1699</v>
      </c>
      <c r="K61" t="s">
        <v>1755</v>
      </c>
      <c r="M61">
        <f>IF($K$61="","",VLOOKUP($K$61,'03_Thresholds_Archetypes'!$A:$M,2,FALSE))</f>
        <v>0</v>
      </c>
      <c r="N61">
        <f>IF($K$61="","",VLOOKUP($K$61,'03_Thresholds_Archetypes'!$A:$M,3,FALSE))</f>
        <v>1</v>
      </c>
      <c r="O61">
        <f>IF($K$61="","",VLOOKUP($K$61,'03_Thresholds_Archetypes'!$A:$M,4,FALSE))</f>
        <v>3</v>
      </c>
      <c r="P61">
        <f>IF($K$61="","",VLOOKUP($K$61,'03_Thresholds_Archetypes'!$A:$M,5,FALSE))</f>
        <v>5</v>
      </c>
      <c r="Q61">
        <f>IF($K$61="","",VLOOKUP($K$61,'03_Thresholds_Archetypes'!$A:$M,6,FALSE))</f>
        <v>1000000000</v>
      </c>
      <c r="R61">
        <f>IF($K$61="","",VLOOKUP($K$61,'03_Thresholds_Archetypes'!$A:$M,7,FALSE))</f>
        <v>1000000000</v>
      </c>
      <c r="S61">
        <f>IF($K$61="","",VLOOKUP($K$61,'03_Thresholds_Archetypes'!$A:$M,8,FALSE))</f>
        <v>3</v>
      </c>
      <c r="T61">
        <f>IF($K$61="","",VLOOKUP($K$61,'03_Thresholds_Archetypes'!$A:$M,9,FALSE))</f>
        <v>2</v>
      </c>
      <c r="U61">
        <f>IF($K$61="","",VLOOKUP($K$61,'03_Thresholds_Archetypes'!$A:$M,10,FALSE))</f>
        <v>0</v>
      </c>
      <c r="V61">
        <f>IF($K$61="","",VLOOKUP($K$61,'03_Thresholds_Archetypes'!$A:$M,11,FALSE))</f>
        <v>-2</v>
      </c>
      <c r="W61">
        <f>IF($K$61="","",VLOOKUP($K$61,'03_Thresholds_Archetypes'!$A:$M,12,FALSE))</f>
        <v>-3</v>
      </c>
      <c r="X61">
        <f>IF($K$61="","",VLOOKUP($K$61,'03_Thresholds_Archetypes'!$A:$M,13,FALSE))</f>
        <v>-3</v>
      </c>
      <c r="Y61">
        <f>IF($K$61="","",LOOKUP($L61,$M61:$R61,$S61:$X61))</f>
        <v>3</v>
      </c>
      <c r="Z61">
        <f>IFERROR(VLOOKUP($A$61,'02_Benchmarks_by_NACE'!$A:$J,7,FALSE),"")</f>
        <v>3</v>
      </c>
      <c r="AA61">
        <f>IFERROR(VLOOKUP($A$61,'02_Benchmarks_by_NACE'!$A:$J,8,FALSE),"")</f>
        <v>4.5</v>
      </c>
      <c r="AB61">
        <f>IFERROR(VLOOKUP($A$61,'02_Benchmarks_by_NACE'!$A:$J,9,FALSE),"")</f>
        <v>7.5</v>
      </c>
      <c r="AC61">
        <f>IF(Z61="","",IF(LOWER($G$61)="lower_is_better",IF($L61&lt;=Z61*0.4,3,IF($L61&lt;=Z61*0.7,2,IF($L61&lt;=Z61,0,IF($L61&lt;=AB61,-2,-3)))),IF($L61&gt;=Z61*1.6,3,IF($L61&gt;=Z61*1.3,2,IF($L61&gt;=Z61,0,IF($L61&gt;=Z61/2,-2,-3))))))</f>
        <v>3</v>
      </c>
      <c r="AD61">
        <f>IF($K$61&lt;&gt;"",Y61,IF(Z61&lt;&gt;"",AC61,""))</f>
        <v>3</v>
      </c>
      <c r="AE61">
        <f>IF(AD61="","",VLOOKUP(AD61,'04_WUStG_Mapping'!$A:$B,2,TRUE))</f>
        <v>0</v>
      </c>
    </row>
    <row r="62" spans="1:31" x14ac:dyDescent="0.2">
      <c r="A62" t="s">
        <v>74</v>
      </c>
      <c r="B62" t="s">
        <v>637</v>
      </c>
      <c r="C62" t="s">
        <v>668</v>
      </c>
      <c r="D62" t="s">
        <v>760</v>
      </c>
      <c r="E62" t="s">
        <v>1004</v>
      </c>
      <c r="F62" t="s">
        <v>1611</v>
      </c>
      <c r="G62" t="s">
        <v>1627</v>
      </c>
      <c r="H62" t="s">
        <v>1668</v>
      </c>
      <c r="I62" t="s">
        <v>1689</v>
      </c>
      <c r="J62" t="s">
        <v>1705</v>
      </c>
      <c r="K62" t="s">
        <v>1775</v>
      </c>
      <c r="M62" t="e">
        <f>IF($K$62="","",VLOOKUP($K$62,'03_Thresholds_Archetypes'!$A:$M,2,FALSE))</f>
        <v>#N/A</v>
      </c>
      <c r="N62" t="e">
        <f>IF($K$62="","",VLOOKUP($K$62,'03_Thresholds_Archetypes'!$A:$M,3,FALSE))</f>
        <v>#N/A</v>
      </c>
      <c r="O62" t="e">
        <f>IF($K$62="","",VLOOKUP($K$62,'03_Thresholds_Archetypes'!$A:$M,4,FALSE))</f>
        <v>#N/A</v>
      </c>
      <c r="P62" t="e">
        <f>IF($K$62="","",VLOOKUP($K$62,'03_Thresholds_Archetypes'!$A:$M,5,FALSE))</f>
        <v>#N/A</v>
      </c>
      <c r="Q62" t="e">
        <f>IF($K$62="","",VLOOKUP($K$62,'03_Thresholds_Archetypes'!$A:$M,6,FALSE))</f>
        <v>#N/A</v>
      </c>
      <c r="R62" t="e">
        <f>IF($K$62="","",VLOOKUP($K$62,'03_Thresholds_Archetypes'!$A:$M,7,FALSE))</f>
        <v>#N/A</v>
      </c>
      <c r="S62" t="e">
        <f>IF($K$62="","",VLOOKUP($K$62,'03_Thresholds_Archetypes'!$A:$M,8,FALSE))</f>
        <v>#N/A</v>
      </c>
      <c r="T62" t="e">
        <f>IF($K$62="","",VLOOKUP($K$62,'03_Thresholds_Archetypes'!$A:$M,9,FALSE))</f>
        <v>#N/A</v>
      </c>
      <c r="U62" t="e">
        <f>IF($K$62="","",VLOOKUP($K$62,'03_Thresholds_Archetypes'!$A:$M,10,FALSE))</f>
        <v>#N/A</v>
      </c>
      <c r="V62" t="e">
        <f>IF($K$62="","",VLOOKUP($K$62,'03_Thresholds_Archetypes'!$A:$M,11,FALSE))</f>
        <v>#N/A</v>
      </c>
      <c r="W62" t="e">
        <f>IF($K$62="","",VLOOKUP($K$62,'03_Thresholds_Archetypes'!$A:$M,12,FALSE))</f>
        <v>#N/A</v>
      </c>
      <c r="X62" t="e">
        <f>IF($K$62="","",VLOOKUP($K$62,'03_Thresholds_Archetypes'!$A:$M,13,FALSE))</f>
        <v>#N/A</v>
      </c>
      <c r="Y62" t="e">
        <f>IF($K$62="","",LOOKUP($L62,$M62:$R62,$S62:$X62))</f>
        <v>#N/A</v>
      </c>
      <c r="Z62">
        <f>IFERROR(VLOOKUP($A$62,'02_Benchmarks_by_NACE'!$A:$J,7,FALSE),"")</f>
        <v>1</v>
      </c>
      <c r="AA62">
        <f>IFERROR(VLOOKUP($A$62,'02_Benchmarks_by_NACE'!$A:$J,8,FALSE),"")</f>
        <v>1.5</v>
      </c>
      <c r="AB62">
        <f>IFERROR(VLOOKUP($A$62,'02_Benchmarks_by_NACE'!$A:$J,9,FALSE),"")</f>
        <v>2.5</v>
      </c>
      <c r="AC62">
        <f>IF(Z62="","",IF(LOWER($G$62)="lower_is_better",IF($L62&lt;=Z62*0.4,3,IF($L62&lt;=Z62*0.7,2,IF($L62&lt;=Z62,0,IF($L62&lt;=AB62,-2,-3)))),IF($L62&gt;=Z62*1.6,3,IF($L62&gt;=Z62*1.3,2,IF($L62&gt;=Z62,0,IF($L62&gt;=Z62/2,-2,-3))))))</f>
        <v>3</v>
      </c>
      <c r="AD62" t="e">
        <f>IF($K$62&lt;&gt;"",Y62,IF(Z62&lt;&gt;"",AC62,""))</f>
        <v>#N/A</v>
      </c>
      <c r="AE62" t="e">
        <f>IF(AD62="","",VLOOKUP(AD62,'04_WUStG_Mapping'!$A:$B,2,TRUE))</f>
        <v>#N/A</v>
      </c>
    </row>
    <row r="63" spans="1:31" x14ac:dyDescent="0.2">
      <c r="A63" t="s">
        <v>75</v>
      </c>
      <c r="B63" t="s">
        <v>637</v>
      </c>
      <c r="C63" t="s">
        <v>668</v>
      </c>
      <c r="D63" t="s">
        <v>760</v>
      </c>
      <c r="E63" t="s">
        <v>1005</v>
      </c>
      <c r="F63" t="s">
        <v>1612</v>
      </c>
      <c r="G63" t="s">
        <v>1626</v>
      </c>
      <c r="H63" t="s">
        <v>1669</v>
      </c>
      <c r="I63" t="s">
        <v>1689</v>
      </c>
      <c r="J63" t="s">
        <v>1706</v>
      </c>
      <c r="K63" t="s">
        <v>1754</v>
      </c>
      <c r="M63">
        <f>IF($K$63="","",VLOOKUP($K$63,'03_Thresholds_Archetypes'!$A:$M,2,FALSE))</f>
        <v>0</v>
      </c>
      <c r="N63">
        <f>IF($K$63="","",VLOOKUP($K$63,'03_Thresholds_Archetypes'!$A:$M,3,FALSE))</f>
        <v>0.4</v>
      </c>
      <c r="O63">
        <f>IF($K$63="","",VLOOKUP($K$63,'03_Thresholds_Archetypes'!$A:$M,4,FALSE))</f>
        <v>0.6</v>
      </c>
      <c r="P63">
        <f>IF($K$63="","",VLOOKUP($K$63,'03_Thresholds_Archetypes'!$A:$M,5,FALSE))</f>
        <v>0.75</v>
      </c>
      <c r="Q63">
        <f>IF($K$63="","",VLOOKUP($K$63,'03_Thresholds_Archetypes'!$A:$M,6,FALSE))</f>
        <v>0.9</v>
      </c>
      <c r="R63">
        <f>IF($K$63="","",VLOOKUP($K$63,'03_Thresholds_Archetypes'!$A:$M,7,FALSE))</f>
        <v>1000000000</v>
      </c>
      <c r="S63">
        <f>IF($K$63="","",VLOOKUP($K$63,'03_Thresholds_Archetypes'!$A:$M,8,FALSE))</f>
        <v>-3</v>
      </c>
      <c r="T63">
        <f>IF($K$63="","",VLOOKUP($K$63,'03_Thresholds_Archetypes'!$A:$M,9,FALSE))</f>
        <v>-2</v>
      </c>
      <c r="U63">
        <f>IF($K$63="","",VLOOKUP($K$63,'03_Thresholds_Archetypes'!$A:$M,10,FALSE))</f>
        <v>0</v>
      </c>
      <c r="V63">
        <f>IF($K$63="","",VLOOKUP($K$63,'03_Thresholds_Archetypes'!$A:$M,11,FALSE))</f>
        <v>2</v>
      </c>
      <c r="W63">
        <f>IF($K$63="","",VLOOKUP($K$63,'03_Thresholds_Archetypes'!$A:$M,12,FALSE))</f>
        <v>3</v>
      </c>
      <c r="X63">
        <f>IF($K$63="","",VLOOKUP($K$63,'03_Thresholds_Archetypes'!$A:$M,13,FALSE))</f>
        <v>3</v>
      </c>
      <c r="Y63">
        <f>IF($K$63="","",LOOKUP($L63,$M63:$R63,$S63:$X63))</f>
        <v>-3</v>
      </c>
      <c r="Z63">
        <f>IFERROR(VLOOKUP($A$63,'02_Benchmarks_by_NACE'!$A:$J,7,FALSE),"")</f>
        <v>4.95</v>
      </c>
      <c r="AA63">
        <f>IFERROR(VLOOKUP($A$63,'02_Benchmarks_by_NACE'!$A:$J,8,FALSE),"")</f>
        <v>1</v>
      </c>
      <c r="AB63">
        <f>IFERROR(VLOOKUP($A$63,'02_Benchmarks_by_NACE'!$A:$J,9,FALSE),"")</f>
        <v>1</v>
      </c>
      <c r="AC63">
        <f>IF(Z63="","",IF(LOWER($G$63)="lower_is_better",IF($L63&lt;=Z63*0.4,3,IF($L63&lt;=Z63*0.7,2,IF($L63&lt;=Z63,0,IF($L63&lt;=AB63,-2,-3)))),IF($L63&gt;=Z63*1.6,3,IF($L63&gt;=Z63*1.3,2,IF($L63&gt;=Z63,0,IF($L63&gt;=Z63/2,-2,-3))))))</f>
        <v>-3</v>
      </c>
      <c r="AD63">
        <f>IF($K$63&lt;&gt;"",Y63,IF(Z63&lt;&gt;"",AC63,""))</f>
        <v>-3</v>
      </c>
      <c r="AE63">
        <f>IF(AD63="","",VLOOKUP(AD63,'04_WUStG_Mapping'!$A:$B,2,TRUE))</f>
        <v>25</v>
      </c>
    </row>
    <row r="64" spans="1:31" x14ac:dyDescent="0.2">
      <c r="A64" t="s">
        <v>76</v>
      </c>
      <c r="B64" t="s">
        <v>637</v>
      </c>
      <c r="C64" t="s">
        <v>668</v>
      </c>
      <c r="D64" t="s">
        <v>760</v>
      </c>
      <c r="E64" t="s">
        <v>1006</v>
      </c>
      <c r="F64" t="s">
        <v>1602</v>
      </c>
      <c r="G64" t="s">
        <v>1626</v>
      </c>
      <c r="H64" t="s">
        <v>1670</v>
      </c>
      <c r="I64" t="s">
        <v>1688</v>
      </c>
      <c r="J64" t="s">
        <v>1700</v>
      </c>
      <c r="K64" t="s">
        <v>1753</v>
      </c>
      <c r="M64">
        <f>IF($K$64="","",VLOOKUP($K$64,'03_Thresholds_Archetypes'!$A:$M,2,FALSE))</f>
        <v>0</v>
      </c>
      <c r="N64">
        <f>IF($K$64="","",VLOOKUP($K$64,'03_Thresholds_Archetypes'!$A:$M,3,FALSE))</f>
        <v>30</v>
      </c>
      <c r="O64">
        <f>IF($K$64="","",VLOOKUP($K$64,'03_Thresholds_Archetypes'!$A:$M,4,FALSE))</f>
        <v>50</v>
      </c>
      <c r="P64">
        <f>IF($K$64="","",VLOOKUP($K$64,'03_Thresholds_Archetypes'!$A:$M,5,FALSE))</f>
        <v>70</v>
      </c>
      <c r="Q64">
        <f>IF($K$64="","",VLOOKUP($K$64,'03_Thresholds_Archetypes'!$A:$M,6,FALSE))</f>
        <v>90</v>
      </c>
      <c r="R64">
        <f>IF($K$64="","",VLOOKUP($K$64,'03_Thresholds_Archetypes'!$A:$M,7,FALSE))</f>
        <v>1000000000</v>
      </c>
      <c r="S64">
        <f>IF($K$64="","",VLOOKUP($K$64,'03_Thresholds_Archetypes'!$A:$M,8,FALSE))</f>
        <v>-3</v>
      </c>
      <c r="T64">
        <f>IF($K$64="","",VLOOKUP($K$64,'03_Thresholds_Archetypes'!$A:$M,9,FALSE))</f>
        <v>-2</v>
      </c>
      <c r="U64">
        <f>IF($K$64="","",VLOOKUP($K$64,'03_Thresholds_Archetypes'!$A:$M,10,FALSE))</f>
        <v>0</v>
      </c>
      <c r="V64">
        <f>IF($K$64="","",VLOOKUP($K$64,'03_Thresholds_Archetypes'!$A:$M,11,FALSE))</f>
        <v>2</v>
      </c>
      <c r="W64">
        <f>IF($K$64="","",VLOOKUP($K$64,'03_Thresholds_Archetypes'!$A:$M,12,FALSE))</f>
        <v>3</v>
      </c>
      <c r="X64">
        <f>IF($K$64="","",VLOOKUP($K$64,'03_Thresholds_Archetypes'!$A:$M,13,FALSE))</f>
        <v>3</v>
      </c>
      <c r="Y64">
        <f>IF($K$64="","",LOOKUP($L64,$M64:$R64,$S64:$X64))</f>
        <v>-3</v>
      </c>
      <c r="Z64">
        <f>IFERROR(VLOOKUP($A$64,'02_Benchmarks_by_NACE'!$A:$J,7,FALSE),"")</f>
        <v>39.5</v>
      </c>
      <c r="AA64">
        <f>IFERROR(VLOOKUP($A$64,'02_Benchmarks_by_NACE'!$A:$J,8,FALSE),"")</f>
        <v>59.25</v>
      </c>
      <c r="AB64">
        <f>IFERROR(VLOOKUP($A$64,'02_Benchmarks_by_NACE'!$A:$J,9,FALSE),"")</f>
        <v>98.75</v>
      </c>
      <c r="AC64">
        <f>IF(Z64="","",IF(LOWER($G$64)="lower_is_better",IF($L64&lt;=Z64*0.4,3,IF($L64&lt;=Z64*0.7,2,IF($L64&lt;=Z64,0,IF($L64&lt;=AB64,-2,-3)))),IF($L64&gt;=Z64*1.6,3,IF($L64&gt;=Z64*1.3,2,IF($L64&gt;=Z64,0,IF($L64&gt;=Z64/2,-2,-3))))))</f>
        <v>-3</v>
      </c>
      <c r="AD64">
        <f>IF($K$64&lt;&gt;"",Y64,IF(Z64&lt;&gt;"",AC64,""))</f>
        <v>-3</v>
      </c>
      <c r="AE64">
        <f>IF(AD64="","",VLOOKUP(AD64,'04_WUStG_Mapping'!$A:$B,2,TRUE))</f>
        <v>25</v>
      </c>
    </row>
    <row r="65" spans="1:31" x14ac:dyDescent="0.2">
      <c r="A65" t="s">
        <v>77</v>
      </c>
      <c r="B65" t="s">
        <v>637</v>
      </c>
      <c r="C65" t="s">
        <v>670</v>
      </c>
      <c r="D65" t="s">
        <v>761</v>
      </c>
      <c r="E65" t="s">
        <v>1007</v>
      </c>
      <c r="F65" t="s">
        <v>1615</v>
      </c>
      <c r="G65" t="s">
        <v>1627</v>
      </c>
      <c r="H65" t="s">
        <v>1656</v>
      </c>
      <c r="I65" t="s">
        <v>1691</v>
      </c>
      <c r="J65" t="s">
        <v>1707</v>
      </c>
      <c r="K65" t="s">
        <v>1755</v>
      </c>
      <c r="M65">
        <f>IF($K$65="","",VLOOKUP($K$65,'03_Thresholds_Archetypes'!$A:$M,2,FALSE))</f>
        <v>0</v>
      </c>
      <c r="N65">
        <f>IF($K$65="","",VLOOKUP($K$65,'03_Thresholds_Archetypes'!$A:$M,3,FALSE))</f>
        <v>1</v>
      </c>
      <c r="O65">
        <f>IF($K$65="","",VLOOKUP($K$65,'03_Thresholds_Archetypes'!$A:$M,4,FALSE))</f>
        <v>3</v>
      </c>
      <c r="P65">
        <f>IF($K$65="","",VLOOKUP($K$65,'03_Thresholds_Archetypes'!$A:$M,5,FALSE))</f>
        <v>5</v>
      </c>
      <c r="Q65">
        <f>IF($K$65="","",VLOOKUP($K$65,'03_Thresholds_Archetypes'!$A:$M,6,FALSE))</f>
        <v>1000000000</v>
      </c>
      <c r="R65">
        <f>IF($K$65="","",VLOOKUP($K$65,'03_Thresholds_Archetypes'!$A:$M,7,FALSE))</f>
        <v>1000000000</v>
      </c>
      <c r="S65">
        <f>IF($K$65="","",VLOOKUP($K$65,'03_Thresholds_Archetypes'!$A:$M,8,FALSE))</f>
        <v>3</v>
      </c>
      <c r="T65">
        <f>IF($K$65="","",VLOOKUP($K$65,'03_Thresholds_Archetypes'!$A:$M,9,FALSE))</f>
        <v>2</v>
      </c>
      <c r="U65">
        <f>IF($K$65="","",VLOOKUP($K$65,'03_Thresholds_Archetypes'!$A:$M,10,FALSE))</f>
        <v>0</v>
      </c>
      <c r="V65">
        <f>IF($K$65="","",VLOOKUP($K$65,'03_Thresholds_Archetypes'!$A:$M,11,FALSE))</f>
        <v>-2</v>
      </c>
      <c r="W65">
        <f>IF($K$65="","",VLOOKUP($K$65,'03_Thresholds_Archetypes'!$A:$M,12,FALSE))</f>
        <v>-3</v>
      </c>
      <c r="X65">
        <f>IF($K$65="","",VLOOKUP($K$65,'03_Thresholds_Archetypes'!$A:$M,13,FALSE))</f>
        <v>-3</v>
      </c>
      <c r="Y65">
        <f>IF($K$65="","",LOOKUP($L65,$M65:$R65,$S65:$X65))</f>
        <v>3</v>
      </c>
      <c r="Z65">
        <f>IFERROR(VLOOKUP($A$65,'02_Benchmarks_by_NACE'!$A:$J,7,FALSE),"")</f>
        <v>3</v>
      </c>
      <c r="AA65">
        <f>IFERROR(VLOOKUP($A$65,'02_Benchmarks_by_NACE'!$A:$J,8,FALSE),"")</f>
        <v>4.5</v>
      </c>
      <c r="AB65">
        <f>IFERROR(VLOOKUP($A$65,'02_Benchmarks_by_NACE'!$A:$J,9,FALSE),"")</f>
        <v>7.5</v>
      </c>
      <c r="AC65">
        <f>IF(Z65="","",IF(LOWER($G$65)="lower_is_better",IF($L65&lt;=Z65*0.4,3,IF($L65&lt;=Z65*0.7,2,IF($L65&lt;=Z65,0,IF($L65&lt;=AB65,-2,-3)))),IF($L65&gt;=Z65*1.6,3,IF($L65&gt;=Z65*1.3,2,IF($L65&gt;=Z65,0,IF($L65&gt;=Z65/2,-2,-3))))))</f>
        <v>3</v>
      </c>
      <c r="AD65">
        <f>IF($K$65&lt;&gt;"",Y65,IF(Z65&lt;&gt;"",AC65,""))</f>
        <v>3</v>
      </c>
      <c r="AE65">
        <f>IF(AD65="","",VLOOKUP(AD65,'04_WUStG_Mapping'!$A:$B,2,TRUE))</f>
        <v>0</v>
      </c>
    </row>
    <row r="66" spans="1:31" x14ac:dyDescent="0.2">
      <c r="A66" t="s">
        <v>78</v>
      </c>
      <c r="B66" t="s">
        <v>637</v>
      </c>
      <c r="C66" t="s">
        <v>670</v>
      </c>
      <c r="D66" t="s">
        <v>761</v>
      </c>
      <c r="E66" t="s">
        <v>1008</v>
      </c>
      <c r="F66" t="s">
        <v>1602</v>
      </c>
      <c r="G66" t="s">
        <v>1626</v>
      </c>
      <c r="H66" t="s">
        <v>1666</v>
      </c>
      <c r="I66" t="s">
        <v>1691</v>
      </c>
      <c r="J66" t="s">
        <v>1707</v>
      </c>
      <c r="K66" t="s">
        <v>1753</v>
      </c>
      <c r="M66">
        <f>IF($K$66="","",VLOOKUP($K$66,'03_Thresholds_Archetypes'!$A:$M,2,FALSE))</f>
        <v>0</v>
      </c>
      <c r="N66">
        <f>IF($K$66="","",VLOOKUP($K$66,'03_Thresholds_Archetypes'!$A:$M,3,FALSE))</f>
        <v>30</v>
      </c>
      <c r="O66">
        <f>IF($K$66="","",VLOOKUP($K$66,'03_Thresholds_Archetypes'!$A:$M,4,FALSE))</f>
        <v>50</v>
      </c>
      <c r="P66">
        <f>IF($K$66="","",VLOOKUP($K$66,'03_Thresholds_Archetypes'!$A:$M,5,FALSE))</f>
        <v>70</v>
      </c>
      <c r="Q66">
        <f>IF($K$66="","",VLOOKUP($K$66,'03_Thresholds_Archetypes'!$A:$M,6,FALSE))</f>
        <v>90</v>
      </c>
      <c r="R66">
        <f>IF($K$66="","",VLOOKUP($K$66,'03_Thresholds_Archetypes'!$A:$M,7,FALSE))</f>
        <v>1000000000</v>
      </c>
      <c r="S66">
        <f>IF($K$66="","",VLOOKUP($K$66,'03_Thresholds_Archetypes'!$A:$M,8,FALSE))</f>
        <v>-3</v>
      </c>
      <c r="T66">
        <f>IF($K$66="","",VLOOKUP($K$66,'03_Thresholds_Archetypes'!$A:$M,9,FALSE))</f>
        <v>-2</v>
      </c>
      <c r="U66">
        <f>IF($K$66="","",VLOOKUP($K$66,'03_Thresholds_Archetypes'!$A:$M,10,FALSE))</f>
        <v>0</v>
      </c>
      <c r="V66">
        <f>IF($K$66="","",VLOOKUP($K$66,'03_Thresholds_Archetypes'!$A:$M,11,FALSE))</f>
        <v>2</v>
      </c>
      <c r="W66">
        <f>IF($K$66="","",VLOOKUP($K$66,'03_Thresholds_Archetypes'!$A:$M,12,FALSE))</f>
        <v>3</v>
      </c>
      <c r="X66">
        <f>IF($K$66="","",VLOOKUP($K$66,'03_Thresholds_Archetypes'!$A:$M,13,FALSE))</f>
        <v>3</v>
      </c>
      <c r="Y66">
        <f>IF($K$66="","",LOOKUP($L66,$M66:$R66,$S66:$X66))</f>
        <v>-3</v>
      </c>
      <c r="Z66">
        <f>IFERROR(VLOOKUP($A$66,'02_Benchmarks_by_NACE'!$A:$J,7,FALSE),"")</f>
        <v>50</v>
      </c>
      <c r="AA66">
        <f>IFERROR(VLOOKUP($A$66,'02_Benchmarks_by_NACE'!$A:$J,8,FALSE),"")</f>
        <v>75</v>
      </c>
      <c r="AB66">
        <f>IFERROR(VLOOKUP($A$66,'02_Benchmarks_by_NACE'!$A:$J,9,FALSE),"")</f>
        <v>100</v>
      </c>
      <c r="AC66">
        <f>IF(Z66="","",IF(LOWER($G$66)="lower_is_better",IF($L66&lt;=Z66*0.4,3,IF($L66&lt;=Z66*0.7,2,IF($L66&lt;=Z66,0,IF($L66&lt;=AB66,-2,-3)))),IF($L66&gt;=Z66*1.6,3,IF($L66&gt;=Z66*1.3,2,IF($L66&gt;=Z66,0,IF($L66&gt;=Z66/2,-2,-3))))))</f>
        <v>-3</v>
      </c>
      <c r="AD66">
        <f>IF($K$66&lt;&gt;"",Y66,IF(Z66&lt;&gt;"",AC66,""))</f>
        <v>-3</v>
      </c>
      <c r="AE66">
        <f>IF(AD66="","",VLOOKUP(AD66,'04_WUStG_Mapping'!$A:$B,2,TRUE))</f>
        <v>25</v>
      </c>
    </row>
    <row r="67" spans="1:31" x14ac:dyDescent="0.2">
      <c r="A67" t="s">
        <v>79</v>
      </c>
      <c r="B67" t="s">
        <v>637</v>
      </c>
      <c r="C67" t="s">
        <v>670</v>
      </c>
      <c r="D67" t="s">
        <v>761</v>
      </c>
      <c r="E67" t="s">
        <v>1009</v>
      </c>
      <c r="F67" t="s">
        <v>1607</v>
      </c>
      <c r="G67" t="s">
        <v>1626</v>
      </c>
      <c r="H67" t="s">
        <v>1660</v>
      </c>
      <c r="I67" t="s">
        <v>1691</v>
      </c>
      <c r="J67" t="s">
        <v>1707</v>
      </c>
      <c r="K67" t="s">
        <v>1774</v>
      </c>
      <c r="M67" t="e">
        <f>IF($K$67="","",VLOOKUP($K$67,'03_Thresholds_Archetypes'!$A:$M,2,FALSE))</f>
        <v>#N/A</v>
      </c>
      <c r="N67" t="e">
        <f>IF($K$67="","",VLOOKUP($K$67,'03_Thresholds_Archetypes'!$A:$M,3,FALSE))</f>
        <v>#N/A</v>
      </c>
      <c r="O67" t="e">
        <f>IF($K$67="","",VLOOKUP($K$67,'03_Thresholds_Archetypes'!$A:$M,4,FALSE))</f>
        <v>#N/A</v>
      </c>
      <c r="P67" t="e">
        <f>IF($K$67="","",VLOOKUP($K$67,'03_Thresholds_Archetypes'!$A:$M,5,FALSE))</f>
        <v>#N/A</v>
      </c>
      <c r="Q67" t="e">
        <f>IF($K$67="","",VLOOKUP($K$67,'03_Thresholds_Archetypes'!$A:$M,6,FALSE))</f>
        <v>#N/A</v>
      </c>
      <c r="R67" t="e">
        <f>IF($K$67="","",VLOOKUP($K$67,'03_Thresholds_Archetypes'!$A:$M,7,FALSE))</f>
        <v>#N/A</v>
      </c>
      <c r="S67" t="e">
        <f>IF($K$67="","",VLOOKUP($K$67,'03_Thresholds_Archetypes'!$A:$M,8,FALSE))</f>
        <v>#N/A</v>
      </c>
      <c r="T67" t="e">
        <f>IF($K$67="","",VLOOKUP($K$67,'03_Thresholds_Archetypes'!$A:$M,9,FALSE))</f>
        <v>#N/A</v>
      </c>
      <c r="U67" t="e">
        <f>IF($K$67="","",VLOOKUP($K$67,'03_Thresholds_Archetypes'!$A:$M,10,FALSE))</f>
        <v>#N/A</v>
      </c>
      <c r="V67" t="e">
        <f>IF($K$67="","",VLOOKUP($K$67,'03_Thresholds_Archetypes'!$A:$M,11,FALSE))</f>
        <v>#N/A</v>
      </c>
      <c r="W67" t="e">
        <f>IF($K$67="","",VLOOKUP($K$67,'03_Thresholds_Archetypes'!$A:$M,12,FALSE))</f>
        <v>#N/A</v>
      </c>
      <c r="X67" t="e">
        <f>IF($K$67="","",VLOOKUP($K$67,'03_Thresholds_Archetypes'!$A:$M,13,FALSE))</f>
        <v>#N/A</v>
      </c>
      <c r="Y67" t="e">
        <f>IF($K$67="","",LOOKUP($L67,$M67:$R67,$S67:$X67))</f>
        <v>#N/A</v>
      </c>
      <c r="Z67">
        <f>IFERROR(VLOOKUP($A$67,'02_Benchmarks_by_NACE'!$A:$J,7,FALSE),"")</f>
        <v>0.66999999999999993</v>
      </c>
      <c r="AA67">
        <f>IFERROR(VLOOKUP($A$67,'02_Benchmarks_by_NACE'!$A:$J,8,FALSE),"")</f>
        <v>1</v>
      </c>
      <c r="AB67">
        <f>IFERROR(VLOOKUP($A$67,'02_Benchmarks_by_NACE'!$A:$J,9,FALSE),"")</f>
        <v>1</v>
      </c>
      <c r="AC67">
        <f>IF(Z67="","",IF(LOWER($G$67)="lower_is_better",IF($L67&lt;=Z67*0.4,3,IF($L67&lt;=Z67*0.7,2,IF($L67&lt;=Z67,0,IF($L67&lt;=AB67,-2,-3)))),IF($L67&gt;=Z67*1.6,3,IF($L67&gt;=Z67*1.3,2,IF($L67&gt;=Z67,0,IF($L67&gt;=Z67/2,-2,-3))))))</f>
        <v>-3</v>
      </c>
      <c r="AD67" t="e">
        <f>IF($K$67&lt;&gt;"",Y67,IF(Z67&lt;&gt;"",AC67,""))</f>
        <v>#N/A</v>
      </c>
      <c r="AE67" t="e">
        <f>IF(AD67="","",VLOOKUP(AD67,'04_WUStG_Mapping'!$A:$B,2,TRUE))</f>
        <v>#N/A</v>
      </c>
    </row>
    <row r="68" spans="1:31" x14ac:dyDescent="0.2">
      <c r="A68" t="s">
        <v>80</v>
      </c>
      <c r="B68" t="s">
        <v>637</v>
      </c>
      <c r="C68" t="s">
        <v>668</v>
      </c>
      <c r="D68" t="s">
        <v>762</v>
      </c>
      <c r="E68" t="s">
        <v>1010</v>
      </c>
      <c r="F68" t="s">
        <v>1616</v>
      </c>
      <c r="G68" t="s">
        <v>1627</v>
      </c>
      <c r="H68" t="s">
        <v>1672</v>
      </c>
      <c r="I68" t="s">
        <v>1692</v>
      </c>
      <c r="J68" t="s">
        <v>1700</v>
      </c>
      <c r="K68" t="s">
        <v>1775</v>
      </c>
      <c r="M68" t="e">
        <f>IF($K$68="","",VLOOKUP($K$68,'03_Thresholds_Archetypes'!$A:$M,2,FALSE))</f>
        <v>#N/A</v>
      </c>
      <c r="N68" t="e">
        <f>IF($K$68="","",VLOOKUP($K$68,'03_Thresholds_Archetypes'!$A:$M,3,FALSE))</f>
        <v>#N/A</v>
      </c>
      <c r="O68" t="e">
        <f>IF($K$68="","",VLOOKUP($K$68,'03_Thresholds_Archetypes'!$A:$M,4,FALSE))</f>
        <v>#N/A</v>
      </c>
      <c r="P68" t="e">
        <f>IF($K$68="","",VLOOKUP($K$68,'03_Thresholds_Archetypes'!$A:$M,5,FALSE))</f>
        <v>#N/A</v>
      </c>
      <c r="Q68" t="e">
        <f>IF($K$68="","",VLOOKUP($K$68,'03_Thresholds_Archetypes'!$A:$M,6,FALSE))</f>
        <v>#N/A</v>
      </c>
      <c r="R68" t="e">
        <f>IF($K$68="","",VLOOKUP($K$68,'03_Thresholds_Archetypes'!$A:$M,7,FALSE))</f>
        <v>#N/A</v>
      </c>
      <c r="S68" t="e">
        <f>IF($K$68="","",VLOOKUP($K$68,'03_Thresholds_Archetypes'!$A:$M,8,FALSE))</f>
        <v>#N/A</v>
      </c>
      <c r="T68" t="e">
        <f>IF($K$68="","",VLOOKUP($K$68,'03_Thresholds_Archetypes'!$A:$M,9,FALSE))</f>
        <v>#N/A</v>
      </c>
      <c r="U68" t="e">
        <f>IF($K$68="","",VLOOKUP($K$68,'03_Thresholds_Archetypes'!$A:$M,10,FALSE))</f>
        <v>#N/A</v>
      </c>
      <c r="V68" t="e">
        <f>IF($K$68="","",VLOOKUP($K$68,'03_Thresholds_Archetypes'!$A:$M,11,FALSE))</f>
        <v>#N/A</v>
      </c>
      <c r="W68" t="e">
        <f>IF($K$68="","",VLOOKUP($K$68,'03_Thresholds_Archetypes'!$A:$M,12,FALSE))</f>
        <v>#N/A</v>
      </c>
      <c r="X68" t="e">
        <f>IF($K$68="","",VLOOKUP($K$68,'03_Thresholds_Archetypes'!$A:$M,13,FALSE))</f>
        <v>#N/A</v>
      </c>
      <c r="Y68" t="e">
        <f>IF($K$68="","",LOOKUP($L68,$M68:$R68,$S68:$X68))</f>
        <v>#N/A</v>
      </c>
      <c r="Z68">
        <f>IFERROR(VLOOKUP($A$68,'02_Benchmarks_by_NACE'!$A:$J,7,FALSE),"")</f>
        <v>1</v>
      </c>
      <c r="AA68">
        <f>IFERROR(VLOOKUP($A$68,'02_Benchmarks_by_NACE'!$A:$J,8,FALSE),"")</f>
        <v>1.5</v>
      </c>
      <c r="AB68">
        <f>IFERROR(VLOOKUP($A$68,'02_Benchmarks_by_NACE'!$A:$J,9,FALSE),"")</f>
        <v>2.5</v>
      </c>
      <c r="AC68">
        <f>IF(Z68="","",IF(LOWER($G$68)="lower_is_better",IF($L68&lt;=Z68*0.4,3,IF($L68&lt;=Z68*0.7,2,IF($L68&lt;=Z68,0,IF($L68&lt;=AB68,-2,-3)))),IF($L68&gt;=Z68*1.6,3,IF($L68&gt;=Z68*1.3,2,IF($L68&gt;=Z68,0,IF($L68&gt;=Z68/2,-2,-3))))))</f>
        <v>3</v>
      </c>
      <c r="AD68" t="e">
        <f>IF($K$68&lt;&gt;"",Y68,IF(Z68&lt;&gt;"",AC68,""))</f>
        <v>#N/A</v>
      </c>
      <c r="AE68" t="e">
        <f>IF(AD68="","",VLOOKUP(AD68,'04_WUStG_Mapping'!$A:$B,2,TRUE))</f>
        <v>#N/A</v>
      </c>
    </row>
    <row r="69" spans="1:31" x14ac:dyDescent="0.2">
      <c r="A69" t="s">
        <v>81</v>
      </c>
      <c r="B69" t="s">
        <v>637</v>
      </c>
      <c r="C69" t="s">
        <v>668</v>
      </c>
      <c r="D69" t="s">
        <v>762</v>
      </c>
      <c r="E69" t="s">
        <v>1011</v>
      </c>
      <c r="F69" t="s">
        <v>1617</v>
      </c>
      <c r="G69" t="s">
        <v>1627</v>
      </c>
      <c r="H69" t="s">
        <v>1665</v>
      </c>
      <c r="I69" t="s">
        <v>1684</v>
      </c>
      <c r="J69" t="s">
        <v>1708</v>
      </c>
      <c r="K69" t="s">
        <v>1775</v>
      </c>
      <c r="M69" t="e">
        <f>IF($K$69="","",VLOOKUP($K$69,'03_Thresholds_Archetypes'!$A:$M,2,FALSE))</f>
        <v>#N/A</v>
      </c>
      <c r="N69" t="e">
        <f>IF($K$69="","",VLOOKUP($K$69,'03_Thresholds_Archetypes'!$A:$M,3,FALSE))</f>
        <v>#N/A</v>
      </c>
      <c r="O69" t="e">
        <f>IF($K$69="","",VLOOKUP($K$69,'03_Thresholds_Archetypes'!$A:$M,4,FALSE))</f>
        <v>#N/A</v>
      </c>
      <c r="P69" t="e">
        <f>IF($K$69="","",VLOOKUP($K$69,'03_Thresholds_Archetypes'!$A:$M,5,FALSE))</f>
        <v>#N/A</v>
      </c>
      <c r="Q69" t="e">
        <f>IF($K$69="","",VLOOKUP($K$69,'03_Thresholds_Archetypes'!$A:$M,6,FALSE))</f>
        <v>#N/A</v>
      </c>
      <c r="R69" t="e">
        <f>IF($K$69="","",VLOOKUP($K$69,'03_Thresholds_Archetypes'!$A:$M,7,FALSE))</f>
        <v>#N/A</v>
      </c>
      <c r="S69" t="e">
        <f>IF($K$69="","",VLOOKUP($K$69,'03_Thresholds_Archetypes'!$A:$M,8,FALSE))</f>
        <v>#N/A</v>
      </c>
      <c r="T69" t="e">
        <f>IF($K$69="","",VLOOKUP($K$69,'03_Thresholds_Archetypes'!$A:$M,9,FALSE))</f>
        <v>#N/A</v>
      </c>
      <c r="U69" t="e">
        <f>IF($K$69="","",VLOOKUP($K$69,'03_Thresholds_Archetypes'!$A:$M,10,FALSE))</f>
        <v>#N/A</v>
      </c>
      <c r="V69" t="e">
        <f>IF($K$69="","",VLOOKUP($K$69,'03_Thresholds_Archetypes'!$A:$M,11,FALSE))</f>
        <v>#N/A</v>
      </c>
      <c r="W69" t="e">
        <f>IF($K$69="","",VLOOKUP($K$69,'03_Thresholds_Archetypes'!$A:$M,12,FALSE))</f>
        <v>#N/A</v>
      </c>
      <c r="X69" t="e">
        <f>IF($K$69="","",VLOOKUP($K$69,'03_Thresholds_Archetypes'!$A:$M,13,FALSE))</f>
        <v>#N/A</v>
      </c>
      <c r="Y69" t="e">
        <f>IF($K$69="","",LOOKUP($L69,$M69:$R69,$S69:$X69))</f>
        <v>#N/A</v>
      </c>
      <c r="Z69">
        <f>IFERROR(VLOOKUP($A$69,'02_Benchmarks_by_NACE'!$A:$J,7,FALSE),"")</f>
        <v>1</v>
      </c>
      <c r="AA69">
        <f>IFERROR(VLOOKUP($A$69,'02_Benchmarks_by_NACE'!$A:$J,8,FALSE),"")</f>
        <v>1.5</v>
      </c>
      <c r="AB69">
        <f>IFERROR(VLOOKUP($A$69,'02_Benchmarks_by_NACE'!$A:$J,9,FALSE),"")</f>
        <v>2.5</v>
      </c>
      <c r="AC69">
        <f>IF(Z69="","",IF(LOWER($G$69)="lower_is_better",IF($L69&lt;=Z69*0.4,3,IF($L69&lt;=Z69*0.7,2,IF($L69&lt;=Z69,0,IF($L69&lt;=AB69,-2,-3)))),IF($L69&gt;=Z69*1.6,3,IF($L69&gt;=Z69*1.3,2,IF($L69&gt;=Z69,0,IF($L69&gt;=Z69/2,-2,-3))))))</f>
        <v>3</v>
      </c>
      <c r="AD69" t="e">
        <f>IF($K$69&lt;&gt;"",Y69,IF(Z69&lt;&gt;"",AC69,""))</f>
        <v>#N/A</v>
      </c>
      <c r="AE69" t="e">
        <f>IF(AD69="","",VLOOKUP(AD69,'04_WUStG_Mapping'!$A:$B,2,TRUE))</f>
        <v>#N/A</v>
      </c>
    </row>
    <row r="70" spans="1:31" x14ac:dyDescent="0.2">
      <c r="A70" t="s">
        <v>82</v>
      </c>
      <c r="B70" t="s">
        <v>637</v>
      </c>
      <c r="C70" t="s">
        <v>668</v>
      </c>
      <c r="D70" t="s">
        <v>762</v>
      </c>
      <c r="E70" t="s">
        <v>1012</v>
      </c>
      <c r="F70" t="s">
        <v>1607</v>
      </c>
      <c r="G70" t="s">
        <v>1626</v>
      </c>
      <c r="H70" t="s">
        <v>1673</v>
      </c>
      <c r="I70" t="s">
        <v>1693</v>
      </c>
      <c r="J70" t="s">
        <v>1700</v>
      </c>
      <c r="K70" t="s">
        <v>1774</v>
      </c>
      <c r="M70" t="e">
        <f>IF($K$70="","",VLOOKUP($K$70,'03_Thresholds_Archetypes'!$A:$M,2,FALSE))</f>
        <v>#N/A</v>
      </c>
      <c r="N70" t="e">
        <f>IF($K$70="","",VLOOKUP($K$70,'03_Thresholds_Archetypes'!$A:$M,3,FALSE))</f>
        <v>#N/A</v>
      </c>
      <c r="O70" t="e">
        <f>IF($K$70="","",VLOOKUP($K$70,'03_Thresholds_Archetypes'!$A:$M,4,FALSE))</f>
        <v>#N/A</v>
      </c>
      <c r="P70" t="e">
        <f>IF($K$70="","",VLOOKUP($K$70,'03_Thresholds_Archetypes'!$A:$M,5,FALSE))</f>
        <v>#N/A</v>
      </c>
      <c r="Q70" t="e">
        <f>IF($K$70="","",VLOOKUP($K$70,'03_Thresholds_Archetypes'!$A:$M,6,FALSE))</f>
        <v>#N/A</v>
      </c>
      <c r="R70" t="e">
        <f>IF($K$70="","",VLOOKUP($K$70,'03_Thresholds_Archetypes'!$A:$M,7,FALSE))</f>
        <v>#N/A</v>
      </c>
      <c r="S70" t="e">
        <f>IF($K$70="","",VLOOKUP($K$70,'03_Thresholds_Archetypes'!$A:$M,8,FALSE))</f>
        <v>#N/A</v>
      </c>
      <c r="T70" t="e">
        <f>IF($K$70="","",VLOOKUP($K$70,'03_Thresholds_Archetypes'!$A:$M,9,FALSE))</f>
        <v>#N/A</v>
      </c>
      <c r="U70" t="e">
        <f>IF($K$70="","",VLOOKUP($K$70,'03_Thresholds_Archetypes'!$A:$M,10,FALSE))</f>
        <v>#N/A</v>
      </c>
      <c r="V70" t="e">
        <f>IF($K$70="","",VLOOKUP($K$70,'03_Thresholds_Archetypes'!$A:$M,11,FALSE))</f>
        <v>#N/A</v>
      </c>
      <c r="W70" t="e">
        <f>IF($K$70="","",VLOOKUP($K$70,'03_Thresholds_Archetypes'!$A:$M,12,FALSE))</f>
        <v>#N/A</v>
      </c>
      <c r="X70" t="e">
        <f>IF($K$70="","",VLOOKUP($K$70,'03_Thresholds_Archetypes'!$A:$M,13,FALSE))</f>
        <v>#N/A</v>
      </c>
      <c r="Y70" t="e">
        <f>IF($K$70="","",LOOKUP($L70,$M70:$R70,$S70:$X70))</f>
        <v>#N/A</v>
      </c>
      <c r="Z70">
        <f>IFERROR(VLOOKUP($A$70,'02_Benchmarks_by_NACE'!$A:$J,7,FALSE),"")</f>
        <v>0.495</v>
      </c>
      <c r="AA70">
        <f>IFERROR(VLOOKUP($A$70,'02_Benchmarks_by_NACE'!$A:$J,8,FALSE),"")</f>
        <v>0.74249999999999994</v>
      </c>
      <c r="AB70">
        <f>IFERROR(VLOOKUP($A$70,'02_Benchmarks_by_NACE'!$A:$J,9,FALSE),"")</f>
        <v>1</v>
      </c>
      <c r="AC70">
        <f>IF(Z70="","",IF(LOWER($G$70)="lower_is_better",IF($L70&lt;=Z70*0.4,3,IF($L70&lt;=Z70*0.7,2,IF($L70&lt;=Z70,0,IF($L70&lt;=AB70,-2,-3)))),IF($L70&gt;=Z70*1.6,3,IF($L70&gt;=Z70*1.3,2,IF($L70&gt;=Z70,0,IF($L70&gt;=Z70/2,-2,-3))))))</f>
        <v>-3</v>
      </c>
      <c r="AD70" t="e">
        <f>IF($K$70&lt;&gt;"",Y70,IF(Z70&lt;&gt;"",AC70,""))</f>
        <v>#N/A</v>
      </c>
      <c r="AE70" t="e">
        <f>IF(AD70="","",VLOOKUP(AD70,'04_WUStG_Mapping'!$A:$B,2,TRUE))</f>
        <v>#N/A</v>
      </c>
    </row>
    <row r="71" spans="1:31" x14ac:dyDescent="0.2">
      <c r="A71" t="s">
        <v>83</v>
      </c>
      <c r="B71" t="s">
        <v>637</v>
      </c>
      <c r="C71" t="s">
        <v>671</v>
      </c>
      <c r="D71" t="s">
        <v>763</v>
      </c>
      <c r="E71" t="s">
        <v>1013</v>
      </c>
      <c r="F71" t="s">
        <v>1607</v>
      </c>
      <c r="G71" t="s">
        <v>1626</v>
      </c>
      <c r="H71" t="s">
        <v>1662</v>
      </c>
      <c r="I71" t="s">
        <v>1686</v>
      </c>
      <c r="J71" t="s">
        <v>1700</v>
      </c>
      <c r="K71" t="s">
        <v>1774</v>
      </c>
      <c r="M71" t="e">
        <f>IF($K$71="","",VLOOKUP($K$71,'03_Thresholds_Archetypes'!$A:$M,2,FALSE))</f>
        <v>#N/A</v>
      </c>
      <c r="N71" t="e">
        <f>IF($K$71="","",VLOOKUP($K$71,'03_Thresholds_Archetypes'!$A:$M,3,FALSE))</f>
        <v>#N/A</v>
      </c>
      <c r="O71" t="e">
        <f>IF($K$71="","",VLOOKUP($K$71,'03_Thresholds_Archetypes'!$A:$M,4,FALSE))</f>
        <v>#N/A</v>
      </c>
      <c r="P71" t="e">
        <f>IF($K$71="","",VLOOKUP($K$71,'03_Thresholds_Archetypes'!$A:$M,5,FALSE))</f>
        <v>#N/A</v>
      </c>
      <c r="Q71" t="e">
        <f>IF($K$71="","",VLOOKUP($K$71,'03_Thresholds_Archetypes'!$A:$M,6,FALSE))</f>
        <v>#N/A</v>
      </c>
      <c r="R71" t="e">
        <f>IF($K$71="","",VLOOKUP($K$71,'03_Thresholds_Archetypes'!$A:$M,7,FALSE))</f>
        <v>#N/A</v>
      </c>
      <c r="S71" t="e">
        <f>IF($K$71="","",VLOOKUP($K$71,'03_Thresholds_Archetypes'!$A:$M,8,FALSE))</f>
        <v>#N/A</v>
      </c>
      <c r="T71" t="e">
        <f>IF($K$71="","",VLOOKUP($K$71,'03_Thresholds_Archetypes'!$A:$M,9,FALSE))</f>
        <v>#N/A</v>
      </c>
      <c r="U71" t="e">
        <f>IF($K$71="","",VLOOKUP($K$71,'03_Thresholds_Archetypes'!$A:$M,10,FALSE))</f>
        <v>#N/A</v>
      </c>
      <c r="V71" t="e">
        <f>IF($K$71="","",VLOOKUP($K$71,'03_Thresholds_Archetypes'!$A:$M,11,FALSE))</f>
        <v>#N/A</v>
      </c>
      <c r="W71" t="e">
        <f>IF($K$71="","",VLOOKUP($K$71,'03_Thresholds_Archetypes'!$A:$M,12,FALSE))</f>
        <v>#N/A</v>
      </c>
      <c r="X71" t="e">
        <f>IF($K$71="","",VLOOKUP($K$71,'03_Thresholds_Archetypes'!$A:$M,13,FALSE))</f>
        <v>#N/A</v>
      </c>
      <c r="Y71" t="e">
        <f>IF($K$71="","",LOOKUP($L71,$M71:$R71,$S71:$X71))</f>
        <v>#N/A</v>
      </c>
      <c r="Z71">
        <f>IFERROR(VLOOKUP($A$71,'02_Benchmarks_by_NACE'!$A:$J,7,FALSE),"")</f>
        <v>0.64500000000000002</v>
      </c>
      <c r="AA71">
        <f>IFERROR(VLOOKUP($A$71,'02_Benchmarks_by_NACE'!$A:$J,8,FALSE),"")</f>
        <v>0.96750000000000003</v>
      </c>
      <c r="AB71">
        <f>IFERROR(VLOOKUP($A$71,'02_Benchmarks_by_NACE'!$A:$J,9,FALSE),"")</f>
        <v>1</v>
      </c>
      <c r="AC71">
        <f>IF(Z71="","",IF(LOWER($G$71)="lower_is_better",IF($L71&lt;=Z71*0.4,3,IF($L71&lt;=Z71*0.7,2,IF($L71&lt;=Z71,0,IF($L71&lt;=AB71,-2,-3)))),IF($L71&gt;=Z71*1.6,3,IF($L71&gt;=Z71*1.3,2,IF($L71&gt;=Z71,0,IF($L71&gt;=Z71/2,-2,-3))))))</f>
        <v>-3</v>
      </c>
      <c r="AD71" t="e">
        <f>IF($K$71&lt;&gt;"",Y71,IF(Z71&lt;&gt;"",AC71,""))</f>
        <v>#N/A</v>
      </c>
      <c r="AE71" t="e">
        <f>IF(AD71="","",VLOOKUP(AD71,'04_WUStG_Mapping'!$A:$B,2,TRUE))</f>
        <v>#N/A</v>
      </c>
    </row>
    <row r="72" spans="1:31" x14ac:dyDescent="0.2">
      <c r="A72" t="s">
        <v>84</v>
      </c>
      <c r="B72" t="s">
        <v>637</v>
      </c>
      <c r="C72" t="s">
        <v>671</v>
      </c>
      <c r="D72" t="s">
        <v>763</v>
      </c>
      <c r="E72" t="s">
        <v>1014</v>
      </c>
      <c r="F72" t="s">
        <v>1602</v>
      </c>
      <c r="G72" t="s">
        <v>1627</v>
      </c>
      <c r="H72" t="s">
        <v>1663</v>
      </c>
      <c r="I72" t="s">
        <v>1632</v>
      </c>
      <c r="J72" t="s">
        <v>1700</v>
      </c>
      <c r="K72" t="s">
        <v>1775</v>
      </c>
      <c r="M72" t="e">
        <f>IF($K$72="","",VLOOKUP($K$72,'03_Thresholds_Archetypes'!$A:$M,2,FALSE))</f>
        <v>#N/A</v>
      </c>
      <c r="N72" t="e">
        <f>IF($K$72="","",VLOOKUP($K$72,'03_Thresholds_Archetypes'!$A:$M,3,FALSE))</f>
        <v>#N/A</v>
      </c>
      <c r="O72" t="e">
        <f>IF($K$72="","",VLOOKUP($K$72,'03_Thresholds_Archetypes'!$A:$M,4,FALSE))</f>
        <v>#N/A</v>
      </c>
      <c r="P72" t="e">
        <f>IF($K$72="","",VLOOKUP($K$72,'03_Thresholds_Archetypes'!$A:$M,5,FALSE))</f>
        <v>#N/A</v>
      </c>
      <c r="Q72" t="e">
        <f>IF($K$72="","",VLOOKUP($K$72,'03_Thresholds_Archetypes'!$A:$M,6,FALSE))</f>
        <v>#N/A</v>
      </c>
      <c r="R72" t="e">
        <f>IF($K$72="","",VLOOKUP($K$72,'03_Thresholds_Archetypes'!$A:$M,7,FALSE))</f>
        <v>#N/A</v>
      </c>
      <c r="S72" t="e">
        <f>IF($K$72="","",VLOOKUP($K$72,'03_Thresholds_Archetypes'!$A:$M,8,FALSE))</f>
        <v>#N/A</v>
      </c>
      <c r="T72" t="e">
        <f>IF($K$72="","",VLOOKUP($K$72,'03_Thresholds_Archetypes'!$A:$M,9,FALSE))</f>
        <v>#N/A</v>
      </c>
      <c r="U72" t="e">
        <f>IF($K$72="","",VLOOKUP($K$72,'03_Thresholds_Archetypes'!$A:$M,10,FALSE))</f>
        <v>#N/A</v>
      </c>
      <c r="V72" t="e">
        <f>IF($K$72="","",VLOOKUP($K$72,'03_Thresholds_Archetypes'!$A:$M,11,FALSE))</f>
        <v>#N/A</v>
      </c>
      <c r="W72" t="e">
        <f>IF($K$72="","",VLOOKUP($K$72,'03_Thresholds_Archetypes'!$A:$M,12,FALSE))</f>
        <v>#N/A</v>
      </c>
      <c r="X72" t="e">
        <f>IF($K$72="","",VLOOKUP($K$72,'03_Thresholds_Archetypes'!$A:$M,13,FALSE))</f>
        <v>#N/A</v>
      </c>
      <c r="Y72" t="e">
        <f>IF($K$72="","",LOOKUP($L72,$M72:$R72,$S72:$X72))</f>
        <v>#N/A</v>
      </c>
      <c r="Z72">
        <f>IFERROR(VLOOKUP($A$72,'02_Benchmarks_by_NACE'!$A:$J,7,FALSE),"")</f>
        <v>15.5</v>
      </c>
      <c r="AA72">
        <f>IFERROR(VLOOKUP($A$72,'02_Benchmarks_by_NACE'!$A:$J,8,FALSE),"")</f>
        <v>23.25</v>
      </c>
      <c r="AB72">
        <f>IFERROR(VLOOKUP($A$72,'02_Benchmarks_by_NACE'!$A:$J,9,FALSE),"")</f>
        <v>38.75</v>
      </c>
      <c r="AC72">
        <f>IF(Z72="","",IF(LOWER($G$72)="lower_is_better",IF($L72&lt;=Z72*0.4,3,IF($L72&lt;=Z72*0.7,2,IF($L72&lt;=Z72,0,IF($L72&lt;=AB72,-2,-3)))),IF($L72&gt;=Z72*1.6,3,IF($L72&gt;=Z72*1.3,2,IF($L72&gt;=Z72,0,IF($L72&gt;=Z72/2,-2,-3))))))</f>
        <v>3</v>
      </c>
      <c r="AD72" t="e">
        <f>IF($K$72&lt;&gt;"",Y72,IF(Z72&lt;&gt;"",AC72,""))</f>
        <v>#N/A</v>
      </c>
      <c r="AE72" t="e">
        <f>IF(AD72="","",VLOOKUP(AD72,'04_WUStG_Mapping'!$A:$B,2,TRUE))</f>
        <v>#N/A</v>
      </c>
    </row>
    <row r="73" spans="1:31" x14ac:dyDescent="0.2">
      <c r="A73" t="s">
        <v>85</v>
      </c>
      <c r="B73" t="s">
        <v>637</v>
      </c>
      <c r="C73" t="s">
        <v>671</v>
      </c>
      <c r="D73" t="s">
        <v>763</v>
      </c>
      <c r="E73" t="s">
        <v>1015</v>
      </c>
      <c r="F73" t="s">
        <v>1608</v>
      </c>
      <c r="G73" t="s">
        <v>1626</v>
      </c>
      <c r="H73" t="s">
        <v>1664</v>
      </c>
      <c r="I73" t="s">
        <v>1686</v>
      </c>
      <c r="J73" t="s">
        <v>1700</v>
      </c>
      <c r="K73" t="s">
        <v>1774</v>
      </c>
      <c r="M73" t="e">
        <f>IF($K$73="","",VLOOKUP($K$73,'03_Thresholds_Archetypes'!$A:$M,2,FALSE))</f>
        <v>#N/A</v>
      </c>
      <c r="N73" t="e">
        <f>IF($K$73="","",VLOOKUP($K$73,'03_Thresholds_Archetypes'!$A:$M,3,FALSE))</f>
        <v>#N/A</v>
      </c>
      <c r="O73" t="e">
        <f>IF($K$73="","",VLOOKUP($K$73,'03_Thresholds_Archetypes'!$A:$M,4,FALSE))</f>
        <v>#N/A</v>
      </c>
      <c r="P73" t="e">
        <f>IF($K$73="","",VLOOKUP($K$73,'03_Thresholds_Archetypes'!$A:$M,5,FALSE))</f>
        <v>#N/A</v>
      </c>
      <c r="Q73" t="e">
        <f>IF($K$73="","",VLOOKUP($K$73,'03_Thresholds_Archetypes'!$A:$M,6,FALSE))</f>
        <v>#N/A</v>
      </c>
      <c r="R73" t="e">
        <f>IF($K$73="","",VLOOKUP($K$73,'03_Thresholds_Archetypes'!$A:$M,7,FALSE))</f>
        <v>#N/A</v>
      </c>
      <c r="S73" t="e">
        <f>IF($K$73="","",VLOOKUP($K$73,'03_Thresholds_Archetypes'!$A:$M,8,FALSE))</f>
        <v>#N/A</v>
      </c>
      <c r="T73" t="e">
        <f>IF($K$73="","",VLOOKUP($K$73,'03_Thresholds_Archetypes'!$A:$M,9,FALSE))</f>
        <v>#N/A</v>
      </c>
      <c r="U73" t="e">
        <f>IF($K$73="","",VLOOKUP($K$73,'03_Thresholds_Archetypes'!$A:$M,10,FALSE))</f>
        <v>#N/A</v>
      </c>
      <c r="V73" t="e">
        <f>IF($K$73="","",VLOOKUP($K$73,'03_Thresholds_Archetypes'!$A:$M,11,FALSE))</f>
        <v>#N/A</v>
      </c>
      <c r="W73" t="e">
        <f>IF($K$73="","",VLOOKUP($K$73,'03_Thresholds_Archetypes'!$A:$M,12,FALSE))</f>
        <v>#N/A</v>
      </c>
      <c r="X73" t="e">
        <f>IF($K$73="","",VLOOKUP($K$73,'03_Thresholds_Archetypes'!$A:$M,13,FALSE))</f>
        <v>#N/A</v>
      </c>
      <c r="Y73" t="e">
        <f>IF($K$73="","",LOOKUP($L73,$M73:$R73,$S73:$X73))</f>
        <v>#N/A</v>
      </c>
      <c r="Z73">
        <f>IFERROR(VLOOKUP($A$73,'02_Benchmarks_by_NACE'!$A:$J,7,FALSE),"")</f>
        <v>1.5</v>
      </c>
      <c r="AA73">
        <f>IFERROR(VLOOKUP($A$73,'02_Benchmarks_by_NACE'!$A:$J,8,FALSE),"")</f>
        <v>2.25</v>
      </c>
      <c r="AB73">
        <f>IFERROR(VLOOKUP($A$73,'02_Benchmarks_by_NACE'!$A:$J,9,FALSE),"")</f>
        <v>3.75</v>
      </c>
      <c r="AC73">
        <f>IF(Z73="","",IF(LOWER($G$73)="lower_is_better",IF($L73&lt;=Z73*0.4,3,IF($L73&lt;=Z73*0.7,2,IF($L73&lt;=Z73,0,IF($L73&lt;=AB73,-2,-3)))),IF($L73&gt;=Z73*1.6,3,IF($L73&gt;=Z73*1.3,2,IF($L73&gt;=Z73,0,IF($L73&gt;=Z73/2,-2,-3))))))</f>
        <v>-3</v>
      </c>
      <c r="AD73" t="e">
        <f>IF($K$73&lt;&gt;"",Y73,IF(Z73&lt;&gt;"",AC73,""))</f>
        <v>#N/A</v>
      </c>
      <c r="AE73" t="e">
        <f>IF(AD73="","",VLOOKUP(AD73,'04_WUStG_Mapping'!$A:$B,2,TRUE))</f>
        <v>#N/A</v>
      </c>
    </row>
    <row r="74" spans="1:31" x14ac:dyDescent="0.2">
      <c r="A74" t="s">
        <v>86</v>
      </c>
      <c r="B74" t="s">
        <v>637</v>
      </c>
      <c r="C74" t="s">
        <v>671</v>
      </c>
      <c r="D74" t="s">
        <v>764</v>
      </c>
      <c r="E74" t="s">
        <v>1016</v>
      </c>
      <c r="F74" t="s">
        <v>1601</v>
      </c>
      <c r="G74" t="s">
        <v>1626</v>
      </c>
      <c r="H74" t="s">
        <v>1654</v>
      </c>
      <c r="I74" t="s">
        <v>1682</v>
      </c>
      <c r="J74" t="s">
        <v>1697</v>
      </c>
      <c r="K74" t="s">
        <v>1753</v>
      </c>
      <c r="M74">
        <f>IF($K$74="","",VLOOKUP($K$74,'03_Thresholds_Archetypes'!$A:$M,2,FALSE))</f>
        <v>0</v>
      </c>
      <c r="N74">
        <f>IF($K$74="","",VLOOKUP($K$74,'03_Thresholds_Archetypes'!$A:$M,3,FALSE))</f>
        <v>30</v>
      </c>
      <c r="O74">
        <f>IF($K$74="","",VLOOKUP($K$74,'03_Thresholds_Archetypes'!$A:$M,4,FALSE))</f>
        <v>50</v>
      </c>
      <c r="P74">
        <f>IF($K$74="","",VLOOKUP($K$74,'03_Thresholds_Archetypes'!$A:$M,5,FALSE))</f>
        <v>70</v>
      </c>
      <c r="Q74">
        <f>IF($K$74="","",VLOOKUP($K$74,'03_Thresholds_Archetypes'!$A:$M,6,FALSE))</f>
        <v>90</v>
      </c>
      <c r="R74">
        <f>IF($K$74="","",VLOOKUP($K$74,'03_Thresholds_Archetypes'!$A:$M,7,FALSE))</f>
        <v>1000000000</v>
      </c>
      <c r="S74">
        <f>IF($K$74="","",VLOOKUP($K$74,'03_Thresholds_Archetypes'!$A:$M,8,FALSE))</f>
        <v>-3</v>
      </c>
      <c r="T74">
        <f>IF($K$74="","",VLOOKUP($K$74,'03_Thresholds_Archetypes'!$A:$M,9,FALSE))</f>
        <v>-2</v>
      </c>
      <c r="U74">
        <f>IF($K$74="","",VLOOKUP($K$74,'03_Thresholds_Archetypes'!$A:$M,10,FALSE))</f>
        <v>0</v>
      </c>
      <c r="V74">
        <f>IF($K$74="","",VLOOKUP($K$74,'03_Thresholds_Archetypes'!$A:$M,11,FALSE))</f>
        <v>2</v>
      </c>
      <c r="W74">
        <f>IF($K$74="","",VLOOKUP($K$74,'03_Thresholds_Archetypes'!$A:$M,12,FALSE))</f>
        <v>3</v>
      </c>
      <c r="X74">
        <f>IF($K$74="","",VLOOKUP($K$74,'03_Thresholds_Archetypes'!$A:$M,13,FALSE))</f>
        <v>3</v>
      </c>
      <c r="Y74">
        <f>IF($K$74="","",LOOKUP($L74,$M74:$R74,$S74:$X74))</f>
        <v>-3</v>
      </c>
      <c r="Z74">
        <f>IFERROR(VLOOKUP($A$74,'02_Benchmarks_by_NACE'!$A:$J,7,FALSE),"")</f>
        <v>69.5</v>
      </c>
      <c r="AA74">
        <f>IFERROR(VLOOKUP($A$74,'02_Benchmarks_by_NACE'!$A:$J,8,FALSE),"")</f>
        <v>100</v>
      </c>
      <c r="AB74">
        <f>IFERROR(VLOOKUP($A$74,'02_Benchmarks_by_NACE'!$A:$J,9,FALSE),"")</f>
        <v>100</v>
      </c>
      <c r="AC74">
        <f>IF(Z74="","",IF(LOWER($G$74)="lower_is_better",IF($L74&lt;=Z74*0.4,3,IF($L74&lt;=Z74*0.7,2,IF($L74&lt;=Z74,0,IF($L74&lt;=AB74,-2,-3)))),IF($L74&gt;=Z74*1.6,3,IF($L74&gt;=Z74*1.3,2,IF($L74&gt;=Z74,0,IF($L74&gt;=Z74/2,-2,-3))))))</f>
        <v>-3</v>
      </c>
      <c r="AD74">
        <f>IF($K$74&lt;&gt;"",Y74,IF(Z74&lt;&gt;"",AC74,""))</f>
        <v>-3</v>
      </c>
      <c r="AE74">
        <f>IF(AD74="","",VLOOKUP(AD74,'04_WUStG_Mapping'!$A:$B,2,TRUE))</f>
        <v>25</v>
      </c>
    </row>
    <row r="75" spans="1:31" x14ac:dyDescent="0.2">
      <c r="A75" t="s">
        <v>87</v>
      </c>
      <c r="B75" t="s">
        <v>637</v>
      </c>
      <c r="C75" t="s">
        <v>671</v>
      </c>
      <c r="D75" t="s">
        <v>764</v>
      </c>
      <c r="E75" t="s">
        <v>1017</v>
      </c>
      <c r="F75" t="s">
        <v>1602</v>
      </c>
      <c r="G75" t="s">
        <v>1626</v>
      </c>
      <c r="H75" t="s">
        <v>1655</v>
      </c>
      <c r="I75" t="s">
        <v>1682</v>
      </c>
      <c r="J75" t="s">
        <v>1698</v>
      </c>
      <c r="K75" t="s">
        <v>1753</v>
      </c>
      <c r="M75">
        <f>IF($K$75="","",VLOOKUP($K$75,'03_Thresholds_Archetypes'!$A:$M,2,FALSE))</f>
        <v>0</v>
      </c>
      <c r="N75">
        <f>IF($K$75="","",VLOOKUP($K$75,'03_Thresholds_Archetypes'!$A:$M,3,FALSE))</f>
        <v>30</v>
      </c>
      <c r="O75">
        <f>IF($K$75="","",VLOOKUP($K$75,'03_Thresholds_Archetypes'!$A:$M,4,FALSE))</f>
        <v>50</v>
      </c>
      <c r="P75">
        <f>IF($K$75="","",VLOOKUP($K$75,'03_Thresholds_Archetypes'!$A:$M,5,FALSE))</f>
        <v>70</v>
      </c>
      <c r="Q75">
        <f>IF($K$75="","",VLOOKUP($K$75,'03_Thresholds_Archetypes'!$A:$M,6,FALSE))</f>
        <v>90</v>
      </c>
      <c r="R75">
        <f>IF($K$75="","",VLOOKUP($K$75,'03_Thresholds_Archetypes'!$A:$M,7,FALSE))</f>
        <v>1000000000</v>
      </c>
      <c r="S75">
        <f>IF($K$75="","",VLOOKUP($K$75,'03_Thresholds_Archetypes'!$A:$M,8,FALSE))</f>
        <v>-3</v>
      </c>
      <c r="T75">
        <f>IF($K$75="","",VLOOKUP($K$75,'03_Thresholds_Archetypes'!$A:$M,9,FALSE))</f>
        <v>-2</v>
      </c>
      <c r="U75">
        <f>IF($K$75="","",VLOOKUP($K$75,'03_Thresholds_Archetypes'!$A:$M,10,FALSE))</f>
        <v>0</v>
      </c>
      <c r="V75">
        <f>IF($K$75="","",VLOOKUP($K$75,'03_Thresholds_Archetypes'!$A:$M,11,FALSE))</f>
        <v>2</v>
      </c>
      <c r="W75">
        <f>IF($K$75="","",VLOOKUP($K$75,'03_Thresholds_Archetypes'!$A:$M,12,FALSE))</f>
        <v>3</v>
      </c>
      <c r="X75">
        <f>IF($K$75="","",VLOOKUP($K$75,'03_Thresholds_Archetypes'!$A:$M,13,FALSE))</f>
        <v>3</v>
      </c>
      <c r="Y75">
        <f>IF($K$75="","",LOOKUP($L75,$M75:$R75,$S75:$X75))</f>
        <v>-3</v>
      </c>
      <c r="Z75">
        <f>IFERROR(VLOOKUP($A$75,'02_Benchmarks_by_NACE'!$A:$J,7,FALSE),"")</f>
        <v>59.5</v>
      </c>
      <c r="AA75">
        <f>IFERROR(VLOOKUP($A$75,'02_Benchmarks_by_NACE'!$A:$J,8,FALSE),"")</f>
        <v>89.25</v>
      </c>
      <c r="AB75">
        <f>IFERROR(VLOOKUP($A$75,'02_Benchmarks_by_NACE'!$A:$J,9,FALSE),"")</f>
        <v>100</v>
      </c>
      <c r="AC75">
        <f>IF(Z75="","",IF(LOWER($G$75)="lower_is_better",IF($L75&lt;=Z75*0.4,3,IF($L75&lt;=Z75*0.7,2,IF($L75&lt;=Z75,0,IF($L75&lt;=AB75,-2,-3)))),IF($L75&gt;=Z75*1.6,3,IF($L75&gt;=Z75*1.3,2,IF($L75&gt;=Z75,0,IF($L75&gt;=Z75/2,-2,-3))))))</f>
        <v>-3</v>
      </c>
      <c r="AD75">
        <f>IF($K$75&lt;&gt;"",Y75,IF(Z75&lt;&gt;"",AC75,""))</f>
        <v>-3</v>
      </c>
      <c r="AE75">
        <f>IF(AD75="","",VLOOKUP(AD75,'04_WUStG_Mapping'!$A:$B,2,TRUE))</f>
        <v>25</v>
      </c>
    </row>
    <row r="76" spans="1:31" x14ac:dyDescent="0.2">
      <c r="A76" t="s">
        <v>88</v>
      </c>
      <c r="B76" t="s">
        <v>637</v>
      </c>
      <c r="C76" t="s">
        <v>671</v>
      </c>
      <c r="D76" t="s">
        <v>764</v>
      </c>
      <c r="E76" t="s">
        <v>1018</v>
      </c>
      <c r="F76" t="s">
        <v>1603</v>
      </c>
      <c r="G76" t="s">
        <v>1627</v>
      </c>
      <c r="H76" t="s">
        <v>1656</v>
      </c>
      <c r="I76" t="s">
        <v>1682</v>
      </c>
      <c r="J76" t="s">
        <v>1699</v>
      </c>
      <c r="K76" t="s">
        <v>1755</v>
      </c>
      <c r="M76">
        <f>IF($K$76="","",VLOOKUP($K$76,'03_Thresholds_Archetypes'!$A:$M,2,FALSE))</f>
        <v>0</v>
      </c>
      <c r="N76">
        <f>IF($K$76="","",VLOOKUP($K$76,'03_Thresholds_Archetypes'!$A:$M,3,FALSE))</f>
        <v>1</v>
      </c>
      <c r="O76">
        <f>IF($K$76="","",VLOOKUP($K$76,'03_Thresholds_Archetypes'!$A:$M,4,FALSE))</f>
        <v>3</v>
      </c>
      <c r="P76">
        <f>IF($K$76="","",VLOOKUP($K$76,'03_Thresholds_Archetypes'!$A:$M,5,FALSE))</f>
        <v>5</v>
      </c>
      <c r="Q76">
        <f>IF($K$76="","",VLOOKUP($K$76,'03_Thresholds_Archetypes'!$A:$M,6,FALSE))</f>
        <v>1000000000</v>
      </c>
      <c r="R76">
        <f>IF($K$76="","",VLOOKUP($K$76,'03_Thresholds_Archetypes'!$A:$M,7,FALSE))</f>
        <v>1000000000</v>
      </c>
      <c r="S76">
        <f>IF($K$76="","",VLOOKUP($K$76,'03_Thresholds_Archetypes'!$A:$M,8,FALSE))</f>
        <v>3</v>
      </c>
      <c r="T76">
        <f>IF($K$76="","",VLOOKUP($K$76,'03_Thresholds_Archetypes'!$A:$M,9,FALSE))</f>
        <v>2</v>
      </c>
      <c r="U76">
        <f>IF($K$76="","",VLOOKUP($K$76,'03_Thresholds_Archetypes'!$A:$M,10,FALSE))</f>
        <v>0</v>
      </c>
      <c r="V76">
        <f>IF($K$76="","",VLOOKUP($K$76,'03_Thresholds_Archetypes'!$A:$M,11,FALSE))</f>
        <v>-2</v>
      </c>
      <c r="W76">
        <f>IF($K$76="","",VLOOKUP($K$76,'03_Thresholds_Archetypes'!$A:$M,12,FALSE))</f>
        <v>-3</v>
      </c>
      <c r="X76">
        <f>IF($K$76="","",VLOOKUP($K$76,'03_Thresholds_Archetypes'!$A:$M,13,FALSE))</f>
        <v>-3</v>
      </c>
      <c r="Y76">
        <f>IF($K$76="","",LOOKUP($L76,$M76:$R76,$S76:$X76))</f>
        <v>3</v>
      </c>
      <c r="Z76">
        <f>IFERROR(VLOOKUP($A$76,'02_Benchmarks_by_NACE'!$A:$J,7,FALSE),"")</f>
        <v>3</v>
      </c>
      <c r="AA76">
        <f>IFERROR(VLOOKUP($A$76,'02_Benchmarks_by_NACE'!$A:$J,8,FALSE),"")</f>
        <v>4.5</v>
      </c>
      <c r="AB76">
        <f>IFERROR(VLOOKUP($A$76,'02_Benchmarks_by_NACE'!$A:$J,9,FALSE),"")</f>
        <v>7.5</v>
      </c>
      <c r="AC76">
        <f>IF(Z76="","",IF(LOWER($G$76)="lower_is_better",IF($L76&lt;=Z76*0.4,3,IF($L76&lt;=Z76*0.7,2,IF($L76&lt;=Z76,0,IF($L76&lt;=AB76,-2,-3)))),IF($L76&gt;=Z76*1.6,3,IF($L76&gt;=Z76*1.3,2,IF($L76&gt;=Z76,0,IF($L76&gt;=Z76/2,-2,-3))))))</f>
        <v>3</v>
      </c>
      <c r="AD76">
        <f>IF($K$76&lt;&gt;"",Y76,IF(Z76&lt;&gt;"",AC76,""))</f>
        <v>3</v>
      </c>
      <c r="AE76">
        <f>IF(AD76="","",VLOOKUP(AD76,'04_WUStG_Mapping'!$A:$B,2,TRUE))</f>
        <v>0</v>
      </c>
    </row>
    <row r="77" spans="1:31" x14ac:dyDescent="0.2">
      <c r="A77" t="s">
        <v>89</v>
      </c>
      <c r="B77" t="s">
        <v>637</v>
      </c>
      <c r="C77" t="s">
        <v>668</v>
      </c>
      <c r="D77" t="s">
        <v>765</v>
      </c>
      <c r="E77" t="s">
        <v>1019</v>
      </c>
      <c r="F77" t="s">
        <v>1610</v>
      </c>
      <c r="G77" t="s">
        <v>1627</v>
      </c>
      <c r="H77" t="s">
        <v>1665</v>
      </c>
      <c r="I77" t="s">
        <v>1688</v>
      </c>
      <c r="J77" t="s">
        <v>1700</v>
      </c>
      <c r="K77" t="s">
        <v>1775</v>
      </c>
      <c r="M77" t="e">
        <f>IF($K$77="","",VLOOKUP($K$77,'03_Thresholds_Archetypes'!$A:$M,2,FALSE))</f>
        <v>#N/A</v>
      </c>
      <c r="N77" t="e">
        <f>IF($K$77="","",VLOOKUP($K$77,'03_Thresholds_Archetypes'!$A:$M,3,FALSE))</f>
        <v>#N/A</v>
      </c>
      <c r="O77" t="e">
        <f>IF($K$77="","",VLOOKUP($K$77,'03_Thresholds_Archetypes'!$A:$M,4,FALSE))</f>
        <v>#N/A</v>
      </c>
      <c r="P77" t="e">
        <f>IF($K$77="","",VLOOKUP($K$77,'03_Thresholds_Archetypes'!$A:$M,5,FALSE))</f>
        <v>#N/A</v>
      </c>
      <c r="Q77" t="e">
        <f>IF($K$77="","",VLOOKUP($K$77,'03_Thresholds_Archetypes'!$A:$M,6,FALSE))</f>
        <v>#N/A</v>
      </c>
      <c r="R77" t="e">
        <f>IF($K$77="","",VLOOKUP($K$77,'03_Thresholds_Archetypes'!$A:$M,7,FALSE))</f>
        <v>#N/A</v>
      </c>
      <c r="S77" t="e">
        <f>IF($K$77="","",VLOOKUP($K$77,'03_Thresholds_Archetypes'!$A:$M,8,FALSE))</f>
        <v>#N/A</v>
      </c>
      <c r="T77" t="e">
        <f>IF($K$77="","",VLOOKUP($K$77,'03_Thresholds_Archetypes'!$A:$M,9,FALSE))</f>
        <v>#N/A</v>
      </c>
      <c r="U77" t="e">
        <f>IF($K$77="","",VLOOKUP($K$77,'03_Thresholds_Archetypes'!$A:$M,10,FALSE))</f>
        <v>#N/A</v>
      </c>
      <c r="V77" t="e">
        <f>IF($K$77="","",VLOOKUP($K$77,'03_Thresholds_Archetypes'!$A:$M,11,FALSE))</f>
        <v>#N/A</v>
      </c>
      <c r="W77" t="e">
        <f>IF($K$77="","",VLOOKUP($K$77,'03_Thresholds_Archetypes'!$A:$M,12,FALSE))</f>
        <v>#N/A</v>
      </c>
      <c r="X77" t="e">
        <f>IF($K$77="","",VLOOKUP($K$77,'03_Thresholds_Archetypes'!$A:$M,13,FALSE))</f>
        <v>#N/A</v>
      </c>
      <c r="Y77" t="e">
        <f>IF($K$77="","",LOOKUP($L77,$M77:$R77,$S77:$X77))</f>
        <v>#N/A</v>
      </c>
      <c r="Z77">
        <f>IFERROR(VLOOKUP($A$77,'02_Benchmarks_by_NACE'!$A:$J,7,FALSE),"")</f>
        <v>1</v>
      </c>
      <c r="AA77">
        <f>IFERROR(VLOOKUP($A$77,'02_Benchmarks_by_NACE'!$A:$J,8,FALSE),"")</f>
        <v>1.5</v>
      </c>
      <c r="AB77">
        <f>IFERROR(VLOOKUP($A$77,'02_Benchmarks_by_NACE'!$A:$J,9,FALSE),"")</f>
        <v>2.5</v>
      </c>
      <c r="AC77">
        <f>IF(Z77="","",IF(LOWER($G$77)="lower_is_better",IF($L77&lt;=Z77*0.4,3,IF($L77&lt;=Z77*0.7,2,IF($L77&lt;=Z77,0,IF($L77&lt;=AB77,-2,-3)))),IF($L77&gt;=Z77*1.6,3,IF($L77&gt;=Z77*1.3,2,IF($L77&gt;=Z77,0,IF($L77&gt;=Z77/2,-2,-3))))))</f>
        <v>3</v>
      </c>
      <c r="AD77" t="e">
        <f>IF($K$77&lt;&gt;"",Y77,IF(Z77&lt;&gt;"",AC77,""))</f>
        <v>#N/A</v>
      </c>
      <c r="AE77" t="e">
        <f>IF(AD77="","",VLOOKUP(AD77,'04_WUStG_Mapping'!$A:$B,2,TRUE))</f>
        <v>#N/A</v>
      </c>
    </row>
    <row r="78" spans="1:31" x14ac:dyDescent="0.2">
      <c r="A78" t="s">
        <v>90</v>
      </c>
      <c r="B78" t="s">
        <v>637</v>
      </c>
      <c r="C78" t="s">
        <v>668</v>
      </c>
      <c r="D78" t="s">
        <v>765</v>
      </c>
      <c r="E78" t="s">
        <v>1020</v>
      </c>
      <c r="F78" t="s">
        <v>1602</v>
      </c>
      <c r="G78" t="s">
        <v>1626</v>
      </c>
      <c r="H78" t="s">
        <v>1666</v>
      </c>
      <c r="I78" t="s">
        <v>1688</v>
      </c>
      <c r="J78" t="s">
        <v>1703</v>
      </c>
      <c r="K78" t="s">
        <v>1753</v>
      </c>
      <c r="M78">
        <f>IF($K$78="","",VLOOKUP($K$78,'03_Thresholds_Archetypes'!$A:$M,2,FALSE))</f>
        <v>0</v>
      </c>
      <c r="N78">
        <f>IF($K$78="","",VLOOKUP($K$78,'03_Thresholds_Archetypes'!$A:$M,3,FALSE))</f>
        <v>30</v>
      </c>
      <c r="O78">
        <f>IF($K$78="","",VLOOKUP($K$78,'03_Thresholds_Archetypes'!$A:$M,4,FALSE))</f>
        <v>50</v>
      </c>
      <c r="P78">
        <f>IF($K$78="","",VLOOKUP($K$78,'03_Thresholds_Archetypes'!$A:$M,5,FALSE))</f>
        <v>70</v>
      </c>
      <c r="Q78">
        <f>IF($K$78="","",VLOOKUP($K$78,'03_Thresholds_Archetypes'!$A:$M,6,FALSE))</f>
        <v>90</v>
      </c>
      <c r="R78">
        <f>IF($K$78="","",VLOOKUP($K$78,'03_Thresholds_Archetypes'!$A:$M,7,FALSE))</f>
        <v>1000000000</v>
      </c>
      <c r="S78">
        <f>IF($K$78="","",VLOOKUP($K$78,'03_Thresholds_Archetypes'!$A:$M,8,FALSE))</f>
        <v>-3</v>
      </c>
      <c r="T78">
        <f>IF($K$78="","",VLOOKUP($K$78,'03_Thresholds_Archetypes'!$A:$M,9,FALSE))</f>
        <v>-2</v>
      </c>
      <c r="U78">
        <f>IF($K$78="","",VLOOKUP($K$78,'03_Thresholds_Archetypes'!$A:$M,10,FALSE))</f>
        <v>0</v>
      </c>
      <c r="V78">
        <f>IF($K$78="","",VLOOKUP($K$78,'03_Thresholds_Archetypes'!$A:$M,11,FALSE))</f>
        <v>2</v>
      </c>
      <c r="W78">
        <f>IF($K$78="","",VLOOKUP($K$78,'03_Thresholds_Archetypes'!$A:$M,12,FALSE))</f>
        <v>3</v>
      </c>
      <c r="X78">
        <f>IF($K$78="","",VLOOKUP($K$78,'03_Thresholds_Archetypes'!$A:$M,13,FALSE))</f>
        <v>3</v>
      </c>
      <c r="Y78">
        <f>IF($K$78="","",LOOKUP($L78,$M78:$R78,$S78:$X78))</f>
        <v>-3</v>
      </c>
      <c r="Z78">
        <f>IFERROR(VLOOKUP($A$78,'02_Benchmarks_by_NACE'!$A:$J,7,FALSE),"")</f>
        <v>50</v>
      </c>
      <c r="AA78">
        <f>IFERROR(VLOOKUP($A$78,'02_Benchmarks_by_NACE'!$A:$J,8,FALSE),"")</f>
        <v>75</v>
      </c>
      <c r="AB78">
        <f>IFERROR(VLOOKUP($A$78,'02_Benchmarks_by_NACE'!$A:$J,9,FALSE),"")</f>
        <v>100</v>
      </c>
      <c r="AC78">
        <f>IF(Z78="","",IF(LOWER($G$78)="lower_is_better",IF($L78&lt;=Z78*0.4,3,IF($L78&lt;=Z78*0.7,2,IF($L78&lt;=Z78,0,IF($L78&lt;=AB78,-2,-3)))),IF($L78&gt;=Z78*1.6,3,IF($L78&gt;=Z78*1.3,2,IF($L78&gt;=Z78,0,IF($L78&gt;=Z78/2,-2,-3))))))</f>
        <v>-3</v>
      </c>
      <c r="AD78">
        <f>IF($K$78&lt;&gt;"",Y78,IF(Z78&lt;&gt;"",AC78,""))</f>
        <v>-3</v>
      </c>
      <c r="AE78">
        <f>IF(AD78="","",VLOOKUP(AD78,'04_WUStG_Mapping'!$A:$B,2,TRUE))</f>
        <v>25</v>
      </c>
    </row>
    <row r="79" spans="1:31" x14ac:dyDescent="0.2">
      <c r="A79" t="s">
        <v>91</v>
      </c>
      <c r="B79" t="s">
        <v>637</v>
      </c>
      <c r="C79" t="s">
        <v>668</v>
      </c>
      <c r="D79" t="s">
        <v>765</v>
      </c>
      <c r="E79" t="s">
        <v>1021</v>
      </c>
      <c r="F79" t="s">
        <v>1610</v>
      </c>
      <c r="G79" t="s">
        <v>1627</v>
      </c>
      <c r="H79" t="s">
        <v>1665</v>
      </c>
      <c r="I79" t="s">
        <v>1688</v>
      </c>
      <c r="J79" t="s">
        <v>1704</v>
      </c>
      <c r="K79" t="s">
        <v>1775</v>
      </c>
      <c r="M79" t="e">
        <f>IF($K$79="","",VLOOKUP($K$79,'03_Thresholds_Archetypes'!$A:$M,2,FALSE))</f>
        <v>#N/A</v>
      </c>
      <c r="N79" t="e">
        <f>IF($K$79="","",VLOOKUP($K$79,'03_Thresholds_Archetypes'!$A:$M,3,FALSE))</f>
        <v>#N/A</v>
      </c>
      <c r="O79" t="e">
        <f>IF($K$79="","",VLOOKUP($K$79,'03_Thresholds_Archetypes'!$A:$M,4,FALSE))</f>
        <v>#N/A</v>
      </c>
      <c r="P79" t="e">
        <f>IF($K$79="","",VLOOKUP($K$79,'03_Thresholds_Archetypes'!$A:$M,5,FALSE))</f>
        <v>#N/A</v>
      </c>
      <c r="Q79" t="e">
        <f>IF($K$79="","",VLOOKUP($K$79,'03_Thresholds_Archetypes'!$A:$M,6,FALSE))</f>
        <v>#N/A</v>
      </c>
      <c r="R79" t="e">
        <f>IF($K$79="","",VLOOKUP($K$79,'03_Thresholds_Archetypes'!$A:$M,7,FALSE))</f>
        <v>#N/A</v>
      </c>
      <c r="S79" t="e">
        <f>IF($K$79="","",VLOOKUP($K$79,'03_Thresholds_Archetypes'!$A:$M,8,FALSE))</f>
        <v>#N/A</v>
      </c>
      <c r="T79" t="e">
        <f>IF($K$79="","",VLOOKUP($K$79,'03_Thresholds_Archetypes'!$A:$M,9,FALSE))</f>
        <v>#N/A</v>
      </c>
      <c r="U79" t="e">
        <f>IF($K$79="","",VLOOKUP($K$79,'03_Thresholds_Archetypes'!$A:$M,10,FALSE))</f>
        <v>#N/A</v>
      </c>
      <c r="V79" t="e">
        <f>IF($K$79="","",VLOOKUP($K$79,'03_Thresholds_Archetypes'!$A:$M,11,FALSE))</f>
        <v>#N/A</v>
      </c>
      <c r="W79" t="e">
        <f>IF($K$79="","",VLOOKUP($K$79,'03_Thresholds_Archetypes'!$A:$M,12,FALSE))</f>
        <v>#N/A</v>
      </c>
      <c r="X79" t="e">
        <f>IF($K$79="","",VLOOKUP($K$79,'03_Thresholds_Archetypes'!$A:$M,13,FALSE))</f>
        <v>#N/A</v>
      </c>
      <c r="Y79" t="e">
        <f>IF($K$79="","",LOOKUP($L79,$M79:$R79,$S79:$X79))</f>
        <v>#N/A</v>
      </c>
      <c r="Z79">
        <f>IFERROR(VLOOKUP($A$79,'02_Benchmarks_by_NACE'!$A:$J,7,FALSE),"")</f>
        <v>1</v>
      </c>
      <c r="AA79">
        <f>IFERROR(VLOOKUP($A$79,'02_Benchmarks_by_NACE'!$A:$J,8,FALSE),"")</f>
        <v>1.5</v>
      </c>
      <c r="AB79">
        <f>IFERROR(VLOOKUP($A$79,'02_Benchmarks_by_NACE'!$A:$J,9,FALSE),"")</f>
        <v>2.5</v>
      </c>
      <c r="AC79">
        <f>IF(Z79="","",IF(LOWER($G$79)="lower_is_better",IF($L79&lt;=Z79*0.4,3,IF($L79&lt;=Z79*0.7,2,IF($L79&lt;=Z79,0,IF($L79&lt;=AB79,-2,-3)))),IF($L79&gt;=Z79*1.6,3,IF($L79&gt;=Z79*1.3,2,IF($L79&gt;=Z79,0,IF($L79&gt;=Z79/2,-2,-3))))))</f>
        <v>3</v>
      </c>
      <c r="AD79" t="e">
        <f>IF($K$79&lt;&gt;"",Y79,IF(Z79&lt;&gt;"",AC79,""))</f>
        <v>#N/A</v>
      </c>
      <c r="AE79" t="e">
        <f>IF(AD79="","",VLOOKUP(AD79,'04_WUStG_Mapping'!$A:$B,2,TRUE))</f>
        <v>#N/A</v>
      </c>
    </row>
    <row r="80" spans="1:31" x14ac:dyDescent="0.2">
      <c r="A80" t="s">
        <v>92</v>
      </c>
      <c r="B80" t="s">
        <v>637</v>
      </c>
      <c r="C80" t="s">
        <v>669</v>
      </c>
      <c r="D80" t="s">
        <v>766</v>
      </c>
      <c r="E80" t="s">
        <v>1022</v>
      </c>
      <c r="F80" t="s">
        <v>1606</v>
      </c>
      <c r="G80" t="s">
        <v>1627</v>
      </c>
      <c r="H80" t="s">
        <v>1659</v>
      </c>
      <c r="I80" t="s">
        <v>1685</v>
      </c>
      <c r="J80" t="s">
        <v>1700</v>
      </c>
      <c r="K80" t="s">
        <v>1755</v>
      </c>
      <c r="M80">
        <f>IF($K$80="","",VLOOKUP($K$80,'03_Thresholds_Archetypes'!$A:$M,2,FALSE))</f>
        <v>0</v>
      </c>
      <c r="N80">
        <f>IF($K$80="","",VLOOKUP($K$80,'03_Thresholds_Archetypes'!$A:$M,3,FALSE))</f>
        <v>1</v>
      </c>
      <c r="O80">
        <f>IF($K$80="","",VLOOKUP($K$80,'03_Thresholds_Archetypes'!$A:$M,4,FALSE))</f>
        <v>3</v>
      </c>
      <c r="P80">
        <f>IF($K$80="","",VLOOKUP($K$80,'03_Thresholds_Archetypes'!$A:$M,5,FALSE))</f>
        <v>5</v>
      </c>
      <c r="Q80">
        <f>IF($K$80="","",VLOOKUP($K$80,'03_Thresholds_Archetypes'!$A:$M,6,FALSE))</f>
        <v>1000000000</v>
      </c>
      <c r="R80">
        <f>IF($K$80="","",VLOOKUP($K$80,'03_Thresholds_Archetypes'!$A:$M,7,FALSE))</f>
        <v>1000000000</v>
      </c>
      <c r="S80">
        <f>IF($K$80="","",VLOOKUP($K$80,'03_Thresholds_Archetypes'!$A:$M,8,FALSE))</f>
        <v>3</v>
      </c>
      <c r="T80">
        <f>IF($K$80="","",VLOOKUP($K$80,'03_Thresholds_Archetypes'!$A:$M,9,FALSE))</f>
        <v>2</v>
      </c>
      <c r="U80">
        <f>IF($K$80="","",VLOOKUP($K$80,'03_Thresholds_Archetypes'!$A:$M,10,FALSE))</f>
        <v>0</v>
      </c>
      <c r="V80">
        <f>IF($K$80="","",VLOOKUP($K$80,'03_Thresholds_Archetypes'!$A:$M,11,FALSE))</f>
        <v>-2</v>
      </c>
      <c r="W80">
        <f>IF($K$80="","",VLOOKUP($K$80,'03_Thresholds_Archetypes'!$A:$M,12,FALSE))</f>
        <v>-3</v>
      </c>
      <c r="X80">
        <f>IF($K$80="","",VLOOKUP($K$80,'03_Thresholds_Archetypes'!$A:$M,13,FALSE))</f>
        <v>-3</v>
      </c>
      <c r="Y80">
        <f>IF($K$80="","",LOOKUP($L80,$M80:$R80,$S80:$X80))</f>
        <v>3</v>
      </c>
      <c r="Z80">
        <f>IFERROR(VLOOKUP($A$80,'02_Benchmarks_by_NACE'!$A:$J,7,FALSE),"")</f>
        <v>0.5</v>
      </c>
      <c r="AA80">
        <f>IFERROR(VLOOKUP($A$80,'02_Benchmarks_by_NACE'!$A:$J,8,FALSE),"")</f>
        <v>0.75</v>
      </c>
      <c r="AB80">
        <f>IFERROR(VLOOKUP($A$80,'02_Benchmarks_by_NACE'!$A:$J,9,FALSE),"")</f>
        <v>1.25</v>
      </c>
      <c r="AC80">
        <f>IF(Z80="","",IF(LOWER($G$80)="lower_is_better",IF($L80&lt;=Z80*0.4,3,IF($L80&lt;=Z80*0.7,2,IF($L80&lt;=Z80,0,IF($L80&lt;=AB80,-2,-3)))),IF($L80&gt;=Z80*1.6,3,IF($L80&gt;=Z80*1.3,2,IF($L80&gt;=Z80,0,IF($L80&gt;=Z80/2,-2,-3))))))</f>
        <v>3</v>
      </c>
      <c r="AD80">
        <f>IF($K$80&lt;&gt;"",Y80,IF(Z80&lt;&gt;"",AC80,""))</f>
        <v>3</v>
      </c>
      <c r="AE80">
        <f>IF(AD80="","",VLOOKUP(AD80,'04_WUStG_Mapping'!$A:$B,2,TRUE))</f>
        <v>0</v>
      </c>
    </row>
    <row r="81" spans="1:31" x14ac:dyDescent="0.2">
      <c r="A81" t="s">
        <v>93</v>
      </c>
      <c r="B81" t="s">
        <v>637</v>
      </c>
      <c r="C81" t="s">
        <v>669</v>
      </c>
      <c r="D81" t="s">
        <v>766</v>
      </c>
      <c r="E81" t="s">
        <v>1023</v>
      </c>
      <c r="F81" t="s">
        <v>1607</v>
      </c>
      <c r="G81" t="s">
        <v>1626</v>
      </c>
      <c r="H81" t="s">
        <v>1660</v>
      </c>
      <c r="I81" t="s">
        <v>1685</v>
      </c>
      <c r="J81" t="s">
        <v>1700</v>
      </c>
      <c r="K81" t="s">
        <v>1774</v>
      </c>
      <c r="M81" t="e">
        <f>IF($K$81="","",VLOOKUP($K$81,'03_Thresholds_Archetypes'!$A:$M,2,FALSE))</f>
        <v>#N/A</v>
      </c>
      <c r="N81" t="e">
        <f>IF($K$81="","",VLOOKUP($K$81,'03_Thresholds_Archetypes'!$A:$M,3,FALSE))</f>
        <v>#N/A</v>
      </c>
      <c r="O81" t="e">
        <f>IF($K$81="","",VLOOKUP($K$81,'03_Thresholds_Archetypes'!$A:$M,4,FALSE))</f>
        <v>#N/A</v>
      </c>
      <c r="P81" t="e">
        <f>IF($K$81="","",VLOOKUP($K$81,'03_Thresholds_Archetypes'!$A:$M,5,FALSE))</f>
        <v>#N/A</v>
      </c>
      <c r="Q81" t="e">
        <f>IF($K$81="","",VLOOKUP($K$81,'03_Thresholds_Archetypes'!$A:$M,6,FALSE))</f>
        <v>#N/A</v>
      </c>
      <c r="R81" t="e">
        <f>IF($K$81="","",VLOOKUP($K$81,'03_Thresholds_Archetypes'!$A:$M,7,FALSE))</f>
        <v>#N/A</v>
      </c>
      <c r="S81" t="e">
        <f>IF($K$81="","",VLOOKUP($K$81,'03_Thresholds_Archetypes'!$A:$M,8,FALSE))</f>
        <v>#N/A</v>
      </c>
      <c r="T81" t="e">
        <f>IF($K$81="","",VLOOKUP($K$81,'03_Thresholds_Archetypes'!$A:$M,9,FALSE))</f>
        <v>#N/A</v>
      </c>
      <c r="U81" t="e">
        <f>IF($K$81="","",VLOOKUP($K$81,'03_Thresholds_Archetypes'!$A:$M,10,FALSE))</f>
        <v>#N/A</v>
      </c>
      <c r="V81" t="e">
        <f>IF($K$81="","",VLOOKUP($K$81,'03_Thresholds_Archetypes'!$A:$M,11,FALSE))</f>
        <v>#N/A</v>
      </c>
      <c r="W81" t="e">
        <f>IF($K$81="","",VLOOKUP($K$81,'03_Thresholds_Archetypes'!$A:$M,12,FALSE))</f>
        <v>#N/A</v>
      </c>
      <c r="X81" t="e">
        <f>IF($K$81="","",VLOOKUP($K$81,'03_Thresholds_Archetypes'!$A:$M,13,FALSE))</f>
        <v>#N/A</v>
      </c>
      <c r="Y81" t="e">
        <f>IF($K$81="","",LOOKUP($L81,$M81:$R81,$S81:$X81))</f>
        <v>#N/A</v>
      </c>
      <c r="Z81">
        <f>IFERROR(VLOOKUP($A$81,'02_Benchmarks_by_NACE'!$A:$J,7,FALSE),"")</f>
        <v>0.66999999999999993</v>
      </c>
      <c r="AA81">
        <f>IFERROR(VLOOKUP($A$81,'02_Benchmarks_by_NACE'!$A:$J,8,FALSE),"")</f>
        <v>1</v>
      </c>
      <c r="AB81">
        <f>IFERROR(VLOOKUP($A$81,'02_Benchmarks_by_NACE'!$A:$J,9,FALSE),"")</f>
        <v>1</v>
      </c>
      <c r="AC81">
        <f>IF(Z81="","",IF(LOWER($G$81)="lower_is_better",IF($L81&lt;=Z81*0.4,3,IF($L81&lt;=Z81*0.7,2,IF($L81&lt;=Z81,0,IF($L81&lt;=AB81,-2,-3)))),IF($L81&gt;=Z81*1.6,3,IF($L81&gt;=Z81*1.3,2,IF($L81&gt;=Z81,0,IF($L81&gt;=Z81/2,-2,-3))))))</f>
        <v>-3</v>
      </c>
      <c r="AD81" t="e">
        <f>IF($K$81&lt;&gt;"",Y81,IF(Z81&lt;&gt;"",AC81,""))</f>
        <v>#N/A</v>
      </c>
      <c r="AE81" t="e">
        <f>IF(AD81="","",VLOOKUP(AD81,'04_WUStG_Mapping'!$A:$B,2,TRUE))</f>
        <v>#N/A</v>
      </c>
    </row>
    <row r="82" spans="1:31" x14ac:dyDescent="0.2">
      <c r="A82" t="s">
        <v>94</v>
      </c>
      <c r="B82" t="s">
        <v>637</v>
      </c>
      <c r="C82" t="s">
        <v>669</v>
      </c>
      <c r="D82" t="s">
        <v>766</v>
      </c>
      <c r="E82" t="s">
        <v>1024</v>
      </c>
      <c r="F82" t="s">
        <v>1607</v>
      </c>
      <c r="G82" t="s">
        <v>1626</v>
      </c>
      <c r="H82" t="s">
        <v>1661</v>
      </c>
      <c r="I82" t="s">
        <v>1685</v>
      </c>
      <c r="J82" t="s">
        <v>1700</v>
      </c>
      <c r="K82" t="s">
        <v>1774</v>
      </c>
      <c r="M82" t="e">
        <f>IF($K$82="","",VLOOKUP($K$82,'03_Thresholds_Archetypes'!$A:$M,2,FALSE))</f>
        <v>#N/A</v>
      </c>
      <c r="N82" t="e">
        <f>IF($K$82="","",VLOOKUP($K$82,'03_Thresholds_Archetypes'!$A:$M,3,FALSE))</f>
        <v>#N/A</v>
      </c>
      <c r="O82" t="e">
        <f>IF($K$82="","",VLOOKUP($K$82,'03_Thresholds_Archetypes'!$A:$M,4,FALSE))</f>
        <v>#N/A</v>
      </c>
      <c r="P82" t="e">
        <f>IF($K$82="","",VLOOKUP($K$82,'03_Thresholds_Archetypes'!$A:$M,5,FALSE))</f>
        <v>#N/A</v>
      </c>
      <c r="Q82" t="e">
        <f>IF($K$82="","",VLOOKUP($K$82,'03_Thresholds_Archetypes'!$A:$M,6,FALSE))</f>
        <v>#N/A</v>
      </c>
      <c r="R82" t="e">
        <f>IF($K$82="","",VLOOKUP($K$82,'03_Thresholds_Archetypes'!$A:$M,7,FALSE))</f>
        <v>#N/A</v>
      </c>
      <c r="S82" t="e">
        <f>IF($K$82="","",VLOOKUP($K$82,'03_Thresholds_Archetypes'!$A:$M,8,FALSE))</f>
        <v>#N/A</v>
      </c>
      <c r="T82" t="e">
        <f>IF($K$82="","",VLOOKUP($K$82,'03_Thresholds_Archetypes'!$A:$M,9,FALSE))</f>
        <v>#N/A</v>
      </c>
      <c r="U82" t="e">
        <f>IF($K$82="","",VLOOKUP($K$82,'03_Thresholds_Archetypes'!$A:$M,10,FALSE))</f>
        <v>#N/A</v>
      </c>
      <c r="V82" t="e">
        <f>IF($K$82="","",VLOOKUP($K$82,'03_Thresholds_Archetypes'!$A:$M,11,FALSE))</f>
        <v>#N/A</v>
      </c>
      <c r="W82" t="e">
        <f>IF($K$82="","",VLOOKUP($K$82,'03_Thresholds_Archetypes'!$A:$M,12,FALSE))</f>
        <v>#N/A</v>
      </c>
      <c r="X82" t="e">
        <f>IF($K$82="","",VLOOKUP($K$82,'03_Thresholds_Archetypes'!$A:$M,13,FALSE))</f>
        <v>#N/A</v>
      </c>
      <c r="Y82" t="e">
        <f>IF($K$82="","",LOOKUP($L82,$M82:$R82,$S82:$X82))</f>
        <v>#N/A</v>
      </c>
      <c r="Z82">
        <f>IFERROR(VLOOKUP($A$82,'02_Benchmarks_by_NACE'!$A:$J,7,FALSE),"")</f>
        <v>0.5</v>
      </c>
      <c r="AA82">
        <f>IFERROR(VLOOKUP($A$82,'02_Benchmarks_by_NACE'!$A:$J,8,FALSE),"")</f>
        <v>0.75</v>
      </c>
      <c r="AB82">
        <f>IFERROR(VLOOKUP($A$82,'02_Benchmarks_by_NACE'!$A:$J,9,FALSE),"")</f>
        <v>0.9</v>
      </c>
      <c r="AC82">
        <f>IF(Z82="","",IF(LOWER($G$82)="lower_is_better",IF($L82&lt;=Z82*0.4,3,IF($L82&lt;=Z82*0.7,2,IF($L82&lt;=Z82,0,IF($L82&lt;=AB82,-2,-3)))),IF($L82&gt;=Z82*1.6,3,IF($L82&gt;=Z82*1.3,2,IF($L82&gt;=Z82,0,IF($L82&gt;=Z82/2,-2,-3))))))</f>
        <v>-3</v>
      </c>
      <c r="AD82" t="e">
        <f>IF($K$82&lt;&gt;"",Y82,IF(Z82&lt;&gt;"",AC82,""))</f>
        <v>#N/A</v>
      </c>
      <c r="AE82" t="e">
        <f>IF(AD82="","",VLOOKUP(AD82,'04_WUStG_Mapping'!$A:$B,2,TRUE))</f>
        <v>#N/A</v>
      </c>
    </row>
    <row r="83" spans="1:31" x14ac:dyDescent="0.2">
      <c r="A83" t="s">
        <v>95</v>
      </c>
      <c r="B83" t="s">
        <v>638</v>
      </c>
      <c r="C83" t="s">
        <v>672</v>
      </c>
      <c r="D83" t="s">
        <v>767</v>
      </c>
      <c r="E83" t="s">
        <v>1025</v>
      </c>
      <c r="F83" t="s">
        <v>1601</v>
      </c>
      <c r="G83" t="s">
        <v>1626</v>
      </c>
      <c r="H83" t="s">
        <v>1654</v>
      </c>
      <c r="I83" t="s">
        <v>1682</v>
      </c>
      <c r="J83" t="s">
        <v>1697</v>
      </c>
      <c r="K83" t="s">
        <v>1753</v>
      </c>
      <c r="M83">
        <f>IF($K$83="","",VLOOKUP($K$83,'03_Thresholds_Archetypes'!$A:$M,2,FALSE))</f>
        <v>0</v>
      </c>
      <c r="N83">
        <f>IF($K$83="","",VLOOKUP($K$83,'03_Thresholds_Archetypes'!$A:$M,3,FALSE))</f>
        <v>30</v>
      </c>
      <c r="O83">
        <f>IF($K$83="","",VLOOKUP($K$83,'03_Thresholds_Archetypes'!$A:$M,4,FALSE))</f>
        <v>50</v>
      </c>
      <c r="P83">
        <f>IF($K$83="","",VLOOKUP($K$83,'03_Thresholds_Archetypes'!$A:$M,5,FALSE))</f>
        <v>70</v>
      </c>
      <c r="Q83">
        <f>IF($K$83="","",VLOOKUP($K$83,'03_Thresholds_Archetypes'!$A:$M,6,FALSE))</f>
        <v>90</v>
      </c>
      <c r="R83">
        <f>IF($K$83="","",VLOOKUP($K$83,'03_Thresholds_Archetypes'!$A:$M,7,FALSE))</f>
        <v>1000000000</v>
      </c>
      <c r="S83">
        <f>IF($K$83="","",VLOOKUP($K$83,'03_Thresholds_Archetypes'!$A:$M,8,FALSE))</f>
        <v>-3</v>
      </c>
      <c r="T83">
        <f>IF($K$83="","",VLOOKUP($K$83,'03_Thresholds_Archetypes'!$A:$M,9,FALSE))</f>
        <v>-2</v>
      </c>
      <c r="U83">
        <f>IF($K$83="","",VLOOKUP($K$83,'03_Thresholds_Archetypes'!$A:$M,10,FALSE))</f>
        <v>0</v>
      </c>
      <c r="V83">
        <f>IF($K$83="","",VLOOKUP($K$83,'03_Thresholds_Archetypes'!$A:$M,11,FALSE))</f>
        <v>2</v>
      </c>
      <c r="W83">
        <f>IF($K$83="","",VLOOKUP($K$83,'03_Thresholds_Archetypes'!$A:$M,12,FALSE))</f>
        <v>3</v>
      </c>
      <c r="X83">
        <f>IF($K$83="","",VLOOKUP($K$83,'03_Thresholds_Archetypes'!$A:$M,13,FALSE))</f>
        <v>3</v>
      </c>
      <c r="Y83">
        <f>IF($K$83="","",LOOKUP($L83,$M83:$R83,$S83:$X83))</f>
        <v>-3</v>
      </c>
      <c r="Z83">
        <f>IFERROR(VLOOKUP($A$83,'02_Benchmarks_by_NACE'!$A:$J,7,FALSE),"")</f>
        <v>69.5</v>
      </c>
      <c r="AA83">
        <f>IFERROR(VLOOKUP($A$83,'02_Benchmarks_by_NACE'!$A:$J,8,FALSE),"")</f>
        <v>100</v>
      </c>
      <c r="AB83">
        <f>IFERROR(VLOOKUP($A$83,'02_Benchmarks_by_NACE'!$A:$J,9,FALSE),"")</f>
        <v>100</v>
      </c>
      <c r="AC83">
        <f>IF(Z83="","",IF(LOWER($G$83)="lower_is_better",IF($L83&lt;=Z83*0.4,3,IF($L83&lt;=Z83*0.7,2,IF($L83&lt;=Z83,0,IF($L83&lt;=AB83,-2,-3)))),IF($L83&gt;=Z83*1.6,3,IF($L83&gt;=Z83*1.3,2,IF($L83&gt;=Z83,0,IF($L83&gt;=Z83/2,-2,-3))))))</f>
        <v>-3</v>
      </c>
      <c r="AD83">
        <f>IF($K$83&lt;&gt;"",Y83,IF(Z83&lt;&gt;"",AC83,""))</f>
        <v>-3</v>
      </c>
      <c r="AE83">
        <f>IF(AD83="","",VLOOKUP(AD83,'04_WUStG_Mapping'!$A:$B,2,TRUE))</f>
        <v>25</v>
      </c>
    </row>
    <row r="84" spans="1:31" x14ac:dyDescent="0.2">
      <c r="A84" t="s">
        <v>96</v>
      </c>
      <c r="B84" t="s">
        <v>638</v>
      </c>
      <c r="C84" t="s">
        <v>672</v>
      </c>
      <c r="D84" t="s">
        <v>767</v>
      </c>
      <c r="E84" t="s">
        <v>1026</v>
      </c>
      <c r="F84" t="s">
        <v>1602</v>
      </c>
      <c r="G84" t="s">
        <v>1626</v>
      </c>
      <c r="H84" t="s">
        <v>1655</v>
      </c>
      <c r="I84" t="s">
        <v>1682</v>
      </c>
      <c r="J84" t="s">
        <v>1698</v>
      </c>
      <c r="K84" t="s">
        <v>1753</v>
      </c>
      <c r="M84">
        <f>IF($K$84="","",VLOOKUP($K$84,'03_Thresholds_Archetypes'!$A:$M,2,FALSE))</f>
        <v>0</v>
      </c>
      <c r="N84">
        <f>IF($K$84="","",VLOOKUP($K$84,'03_Thresholds_Archetypes'!$A:$M,3,FALSE))</f>
        <v>30</v>
      </c>
      <c r="O84">
        <f>IF($K$84="","",VLOOKUP($K$84,'03_Thresholds_Archetypes'!$A:$M,4,FALSE))</f>
        <v>50</v>
      </c>
      <c r="P84">
        <f>IF($K$84="","",VLOOKUP($K$84,'03_Thresholds_Archetypes'!$A:$M,5,FALSE))</f>
        <v>70</v>
      </c>
      <c r="Q84">
        <f>IF($K$84="","",VLOOKUP($K$84,'03_Thresholds_Archetypes'!$A:$M,6,FALSE))</f>
        <v>90</v>
      </c>
      <c r="R84">
        <f>IF($K$84="","",VLOOKUP($K$84,'03_Thresholds_Archetypes'!$A:$M,7,FALSE))</f>
        <v>1000000000</v>
      </c>
      <c r="S84">
        <f>IF($K$84="","",VLOOKUP($K$84,'03_Thresholds_Archetypes'!$A:$M,8,FALSE))</f>
        <v>-3</v>
      </c>
      <c r="T84">
        <f>IF($K$84="","",VLOOKUP($K$84,'03_Thresholds_Archetypes'!$A:$M,9,FALSE))</f>
        <v>-2</v>
      </c>
      <c r="U84">
        <f>IF($K$84="","",VLOOKUP($K$84,'03_Thresholds_Archetypes'!$A:$M,10,FALSE))</f>
        <v>0</v>
      </c>
      <c r="V84">
        <f>IF($K$84="","",VLOOKUP($K$84,'03_Thresholds_Archetypes'!$A:$M,11,FALSE))</f>
        <v>2</v>
      </c>
      <c r="W84">
        <f>IF($K$84="","",VLOOKUP($K$84,'03_Thresholds_Archetypes'!$A:$M,12,FALSE))</f>
        <v>3</v>
      </c>
      <c r="X84">
        <f>IF($K$84="","",VLOOKUP($K$84,'03_Thresholds_Archetypes'!$A:$M,13,FALSE))</f>
        <v>3</v>
      </c>
      <c r="Y84">
        <f>IF($K$84="","",LOOKUP($L84,$M84:$R84,$S84:$X84))</f>
        <v>-3</v>
      </c>
      <c r="Z84">
        <f>IFERROR(VLOOKUP($A$84,'02_Benchmarks_by_NACE'!$A:$J,7,FALSE),"")</f>
        <v>59.5</v>
      </c>
      <c r="AA84">
        <f>IFERROR(VLOOKUP($A$84,'02_Benchmarks_by_NACE'!$A:$J,8,FALSE),"")</f>
        <v>89.25</v>
      </c>
      <c r="AB84">
        <f>IFERROR(VLOOKUP($A$84,'02_Benchmarks_by_NACE'!$A:$J,9,FALSE),"")</f>
        <v>100</v>
      </c>
      <c r="AC84">
        <f>IF(Z84="","",IF(LOWER($G$84)="lower_is_better",IF($L84&lt;=Z84*0.4,3,IF($L84&lt;=Z84*0.7,2,IF($L84&lt;=Z84,0,IF($L84&lt;=AB84,-2,-3)))),IF($L84&gt;=Z84*1.6,3,IF($L84&gt;=Z84*1.3,2,IF($L84&gt;=Z84,0,IF($L84&gt;=Z84/2,-2,-3))))))</f>
        <v>-3</v>
      </c>
      <c r="AD84">
        <f>IF($K$84&lt;&gt;"",Y84,IF(Z84&lt;&gt;"",AC84,""))</f>
        <v>-3</v>
      </c>
      <c r="AE84">
        <f>IF(AD84="","",VLOOKUP(AD84,'04_WUStG_Mapping'!$A:$B,2,TRUE))</f>
        <v>25</v>
      </c>
    </row>
    <row r="85" spans="1:31" x14ac:dyDescent="0.2">
      <c r="A85" t="s">
        <v>97</v>
      </c>
      <c r="B85" t="s">
        <v>638</v>
      </c>
      <c r="C85" t="s">
        <v>672</v>
      </c>
      <c r="D85" t="s">
        <v>767</v>
      </c>
      <c r="E85" t="s">
        <v>1027</v>
      </c>
      <c r="F85" t="s">
        <v>1603</v>
      </c>
      <c r="G85" t="s">
        <v>1627</v>
      </c>
      <c r="H85" t="s">
        <v>1656</v>
      </c>
      <c r="I85" t="s">
        <v>1682</v>
      </c>
      <c r="J85" t="s">
        <v>1699</v>
      </c>
      <c r="K85" t="s">
        <v>1755</v>
      </c>
      <c r="M85">
        <f>IF($K$85="","",VLOOKUP($K$85,'03_Thresholds_Archetypes'!$A:$M,2,FALSE))</f>
        <v>0</v>
      </c>
      <c r="N85">
        <f>IF($K$85="","",VLOOKUP($K$85,'03_Thresholds_Archetypes'!$A:$M,3,FALSE))</f>
        <v>1</v>
      </c>
      <c r="O85">
        <f>IF($K$85="","",VLOOKUP($K$85,'03_Thresholds_Archetypes'!$A:$M,4,FALSE))</f>
        <v>3</v>
      </c>
      <c r="P85">
        <f>IF($K$85="","",VLOOKUP($K$85,'03_Thresholds_Archetypes'!$A:$M,5,FALSE))</f>
        <v>5</v>
      </c>
      <c r="Q85">
        <f>IF($K$85="","",VLOOKUP($K$85,'03_Thresholds_Archetypes'!$A:$M,6,FALSE))</f>
        <v>1000000000</v>
      </c>
      <c r="R85">
        <f>IF($K$85="","",VLOOKUP($K$85,'03_Thresholds_Archetypes'!$A:$M,7,FALSE))</f>
        <v>1000000000</v>
      </c>
      <c r="S85">
        <f>IF($K$85="","",VLOOKUP($K$85,'03_Thresholds_Archetypes'!$A:$M,8,FALSE))</f>
        <v>3</v>
      </c>
      <c r="T85">
        <f>IF($K$85="","",VLOOKUP($K$85,'03_Thresholds_Archetypes'!$A:$M,9,FALSE))</f>
        <v>2</v>
      </c>
      <c r="U85">
        <f>IF($K$85="","",VLOOKUP($K$85,'03_Thresholds_Archetypes'!$A:$M,10,FALSE))</f>
        <v>0</v>
      </c>
      <c r="V85">
        <f>IF($K$85="","",VLOOKUP($K$85,'03_Thresholds_Archetypes'!$A:$M,11,FALSE))</f>
        <v>-2</v>
      </c>
      <c r="W85">
        <f>IF($K$85="","",VLOOKUP($K$85,'03_Thresholds_Archetypes'!$A:$M,12,FALSE))</f>
        <v>-3</v>
      </c>
      <c r="X85">
        <f>IF($K$85="","",VLOOKUP($K$85,'03_Thresholds_Archetypes'!$A:$M,13,FALSE))</f>
        <v>-3</v>
      </c>
      <c r="Y85">
        <f>IF($K$85="","",LOOKUP($L85,$M85:$R85,$S85:$X85))</f>
        <v>3</v>
      </c>
      <c r="Z85">
        <f>IFERROR(VLOOKUP($A$85,'02_Benchmarks_by_NACE'!$A:$J,7,FALSE),"")</f>
        <v>3</v>
      </c>
      <c r="AA85">
        <f>IFERROR(VLOOKUP($A$85,'02_Benchmarks_by_NACE'!$A:$J,8,FALSE),"")</f>
        <v>4.5</v>
      </c>
      <c r="AB85">
        <f>IFERROR(VLOOKUP($A$85,'02_Benchmarks_by_NACE'!$A:$J,9,FALSE),"")</f>
        <v>7.5</v>
      </c>
      <c r="AC85">
        <f>IF(Z85="","",IF(LOWER($G$85)="lower_is_better",IF($L85&lt;=Z85*0.4,3,IF($L85&lt;=Z85*0.7,2,IF($L85&lt;=Z85,0,IF($L85&lt;=AB85,-2,-3)))),IF($L85&gt;=Z85*1.6,3,IF($L85&gt;=Z85*1.3,2,IF($L85&gt;=Z85,0,IF($L85&gt;=Z85/2,-2,-3))))))</f>
        <v>3</v>
      </c>
      <c r="AD85">
        <f>IF($K$85&lt;&gt;"",Y85,IF(Z85&lt;&gt;"",AC85,""))</f>
        <v>3</v>
      </c>
      <c r="AE85">
        <f>IF(AD85="","",VLOOKUP(AD85,'04_WUStG_Mapping'!$A:$B,2,TRUE))</f>
        <v>0</v>
      </c>
    </row>
    <row r="86" spans="1:31" x14ac:dyDescent="0.2">
      <c r="A86" t="s">
        <v>98</v>
      </c>
      <c r="B86" t="s">
        <v>638</v>
      </c>
      <c r="C86" t="s">
        <v>673</v>
      </c>
      <c r="D86" t="s">
        <v>768</v>
      </c>
      <c r="E86" t="s">
        <v>1028</v>
      </c>
      <c r="F86" t="s">
        <v>1601</v>
      </c>
      <c r="G86" t="s">
        <v>1626</v>
      </c>
      <c r="H86" t="s">
        <v>1654</v>
      </c>
      <c r="I86" t="s">
        <v>1682</v>
      </c>
      <c r="J86" t="s">
        <v>1697</v>
      </c>
      <c r="K86" t="s">
        <v>1753</v>
      </c>
      <c r="M86">
        <f>IF($K$86="","",VLOOKUP($K$86,'03_Thresholds_Archetypes'!$A:$M,2,FALSE))</f>
        <v>0</v>
      </c>
      <c r="N86">
        <f>IF($K$86="","",VLOOKUP($K$86,'03_Thresholds_Archetypes'!$A:$M,3,FALSE))</f>
        <v>30</v>
      </c>
      <c r="O86">
        <f>IF($K$86="","",VLOOKUP($K$86,'03_Thresholds_Archetypes'!$A:$M,4,FALSE))</f>
        <v>50</v>
      </c>
      <c r="P86">
        <f>IF($K$86="","",VLOOKUP($K$86,'03_Thresholds_Archetypes'!$A:$M,5,FALSE))</f>
        <v>70</v>
      </c>
      <c r="Q86">
        <f>IF($K$86="","",VLOOKUP($K$86,'03_Thresholds_Archetypes'!$A:$M,6,FALSE))</f>
        <v>90</v>
      </c>
      <c r="R86">
        <f>IF($K$86="","",VLOOKUP($K$86,'03_Thresholds_Archetypes'!$A:$M,7,FALSE))</f>
        <v>1000000000</v>
      </c>
      <c r="S86">
        <f>IF($K$86="","",VLOOKUP($K$86,'03_Thresholds_Archetypes'!$A:$M,8,FALSE))</f>
        <v>-3</v>
      </c>
      <c r="T86">
        <f>IF($K$86="","",VLOOKUP($K$86,'03_Thresholds_Archetypes'!$A:$M,9,FALSE))</f>
        <v>-2</v>
      </c>
      <c r="U86">
        <f>IF($K$86="","",VLOOKUP($K$86,'03_Thresholds_Archetypes'!$A:$M,10,FALSE))</f>
        <v>0</v>
      </c>
      <c r="V86">
        <f>IF($K$86="","",VLOOKUP($K$86,'03_Thresholds_Archetypes'!$A:$M,11,FALSE))</f>
        <v>2</v>
      </c>
      <c r="W86">
        <f>IF($K$86="","",VLOOKUP($K$86,'03_Thresholds_Archetypes'!$A:$M,12,FALSE))</f>
        <v>3</v>
      </c>
      <c r="X86">
        <f>IF($K$86="","",VLOOKUP($K$86,'03_Thresholds_Archetypes'!$A:$M,13,FALSE))</f>
        <v>3</v>
      </c>
      <c r="Y86">
        <f>IF($K$86="","",LOOKUP($L86,$M86:$R86,$S86:$X86))</f>
        <v>-3</v>
      </c>
      <c r="Z86">
        <f>IFERROR(VLOOKUP($A$86,'02_Benchmarks_by_NACE'!$A:$J,7,FALSE),"")</f>
        <v>69.5</v>
      </c>
      <c r="AA86">
        <f>IFERROR(VLOOKUP($A$86,'02_Benchmarks_by_NACE'!$A:$J,8,FALSE),"")</f>
        <v>100</v>
      </c>
      <c r="AB86">
        <f>IFERROR(VLOOKUP($A$86,'02_Benchmarks_by_NACE'!$A:$J,9,FALSE),"")</f>
        <v>100</v>
      </c>
      <c r="AC86">
        <f>IF(Z86="","",IF(LOWER($G$86)="lower_is_better",IF($L86&lt;=Z86*0.4,3,IF($L86&lt;=Z86*0.7,2,IF($L86&lt;=Z86,0,IF($L86&lt;=AB86,-2,-3)))),IF($L86&gt;=Z86*1.6,3,IF($L86&gt;=Z86*1.3,2,IF($L86&gt;=Z86,0,IF($L86&gt;=Z86/2,-2,-3))))))</f>
        <v>-3</v>
      </c>
      <c r="AD86">
        <f>IF($K$86&lt;&gt;"",Y86,IF(Z86&lt;&gt;"",AC86,""))</f>
        <v>-3</v>
      </c>
      <c r="AE86">
        <f>IF(AD86="","",VLOOKUP(AD86,'04_WUStG_Mapping'!$A:$B,2,TRUE))</f>
        <v>25</v>
      </c>
    </row>
    <row r="87" spans="1:31" x14ac:dyDescent="0.2">
      <c r="A87" t="s">
        <v>99</v>
      </c>
      <c r="B87" t="s">
        <v>638</v>
      </c>
      <c r="C87" t="s">
        <v>673</v>
      </c>
      <c r="D87" t="s">
        <v>768</v>
      </c>
      <c r="E87" t="s">
        <v>1029</v>
      </c>
      <c r="F87" t="s">
        <v>1602</v>
      </c>
      <c r="G87" t="s">
        <v>1626</v>
      </c>
      <c r="H87" t="s">
        <v>1655</v>
      </c>
      <c r="I87" t="s">
        <v>1682</v>
      </c>
      <c r="J87" t="s">
        <v>1698</v>
      </c>
      <c r="K87" t="s">
        <v>1753</v>
      </c>
      <c r="M87">
        <f>IF($K$87="","",VLOOKUP($K$87,'03_Thresholds_Archetypes'!$A:$M,2,FALSE))</f>
        <v>0</v>
      </c>
      <c r="N87">
        <f>IF($K$87="","",VLOOKUP($K$87,'03_Thresholds_Archetypes'!$A:$M,3,FALSE))</f>
        <v>30</v>
      </c>
      <c r="O87">
        <f>IF($K$87="","",VLOOKUP($K$87,'03_Thresholds_Archetypes'!$A:$M,4,FALSE))</f>
        <v>50</v>
      </c>
      <c r="P87">
        <f>IF($K$87="","",VLOOKUP($K$87,'03_Thresholds_Archetypes'!$A:$M,5,FALSE))</f>
        <v>70</v>
      </c>
      <c r="Q87">
        <f>IF($K$87="","",VLOOKUP($K$87,'03_Thresholds_Archetypes'!$A:$M,6,FALSE))</f>
        <v>90</v>
      </c>
      <c r="R87">
        <f>IF($K$87="","",VLOOKUP($K$87,'03_Thresholds_Archetypes'!$A:$M,7,FALSE))</f>
        <v>1000000000</v>
      </c>
      <c r="S87">
        <f>IF($K$87="","",VLOOKUP($K$87,'03_Thresholds_Archetypes'!$A:$M,8,FALSE))</f>
        <v>-3</v>
      </c>
      <c r="T87">
        <f>IF($K$87="","",VLOOKUP($K$87,'03_Thresholds_Archetypes'!$A:$M,9,FALSE))</f>
        <v>-2</v>
      </c>
      <c r="U87">
        <f>IF($K$87="","",VLOOKUP($K$87,'03_Thresholds_Archetypes'!$A:$M,10,FALSE))</f>
        <v>0</v>
      </c>
      <c r="V87">
        <f>IF($K$87="","",VLOOKUP($K$87,'03_Thresholds_Archetypes'!$A:$M,11,FALSE))</f>
        <v>2</v>
      </c>
      <c r="W87">
        <f>IF($K$87="","",VLOOKUP($K$87,'03_Thresholds_Archetypes'!$A:$M,12,FALSE))</f>
        <v>3</v>
      </c>
      <c r="X87">
        <f>IF($K$87="","",VLOOKUP($K$87,'03_Thresholds_Archetypes'!$A:$M,13,FALSE))</f>
        <v>3</v>
      </c>
      <c r="Y87">
        <f>IF($K$87="","",LOOKUP($L87,$M87:$R87,$S87:$X87))</f>
        <v>-3</v>
      </c>
      <c r="Z87">
        <f>IFERROR(VLOOKUP($A$87,'02_Benchmarks_by_NACE'!$A:$J,7,FALSE),"")</f>
        <v>59.5</v>
      </c>
      <c r="AA87">
        <f>IFERROR(VLOOKUP($A$87,'02_Benchmarks_by_NACE'!$A:$J,8,FALSE),"")</f>
        <v>89.25</v>
      </c>
      <c r="AB87">
        <f>IFERROR(VLOOKUP($A$87,'02_Benchmarks_by_NACE'!$A:$J,9,FALSE),"")</f>
        <v>100</v>
      </c>
      <c r="AC87">
        <f>IF(Z87="","",IF(LOWER($G$87)="lower_is_better",IF($L87&lt;=Z87*0.4,3,IF($L87&lt;=Z87*0.7,2,IF($L87&lt;=Z87,0,IF($L87&lt;=AB87,-2,-3)))),IF($L87&gt;=Z87*1.6,3,IF($L87&gt;=Z87*1.3,2,IF($L87&gt;=Z87,0,IF($L87&gt;=Z87/2,-2,-3))))))</f>
        <v>-3</v>
      </c>
      <c r="AD87">
        <f>IF($K$87&lt;&gt;"",Y87,IF(Z87&lt;&gt;"",AC87,""))</f>
        <v>-3</v>
      </c>
      <c r="AE87">
        <f>IF(AD87="","",VLOOKUP(AD87,'04_WUStG_Mapping'!$A:$B,2,TRUE))</f>
        <v>25</v>
      </c>
    </row>
    <row r="88" spans="1:31" x14ac:dyDescent="0.2">
      <c r="A88" t="s">
        <v>100</v>
      </c>
      <c r="B88" t="s">
        <v>638</v>
      </c>
      <c r="C88" t="s">
        <v>673</v>
      </c>
      <c r="D88" t="s">
        <v>768</v>
      </c>
      <c r="E88" t="s">
        <v>1030</v>
      </c>
      <c r="F88" t="s">
        <v>1603</v>
      </c>
      <c r="G88" t="s">
        <v>1627</v>
      </c>
      <c r="H88" t="s">
        <v>1656</v>
      </c>
      <c r="I88" t="s">
        <v>1682</v>
      </c>
      <c r="J88" t="s">
        <v>1699</v>
      </c>
      <c r="K88" t="s">
        <v>1755</v>
      </c>
      <c r="M88">
        <f>IF($K$88="","",VLOOKUP($K$88,'03_Thresholds_Archetypes'!$A:$M,2,FALSE))</f>
        <v>0</v>
      </c>
      <c r="N88">
        <f>IF($K$88="","",VLOOKUP($K$88,'03_Thresholds_Archetypes'!$A:$M,3,FALSE))</f>
        <v>1</v>
      </c>
      <c r="O88">
        <f>IF($K$88="","",VLOOKUP($K$88,'03_Thresholds_Archetypes'!$A:$M,4,FALSE))</f>
        <v>3</v>
      </c>
      <c r="P88">
        <f>IF($K$88="","",VLOOKUP($K$88,'03_Thresholds_Archetypes'!$A:$M,5,FALSE))</f>
        <v>5</v>
      </c>
      <c r="Q88">
        <f>IF($K$88="","",VLOOKUP($K$88,'03_Thresholds_Archetypes'!$A:$M,6,FALSE))</f>
        <v>1000000000</v>
      </c>
      <c r="R88">
        <f>IF($K$88="","",VLOOKUP($K$88,'03_Thresholds_Archetypes'!$A:$M,7,FALSE))</f>
        <v>1000000000</v>
      </c>
      <c r="S88">
        <f>IF($K$88="","",VLOOKUP($K$88,'03_Thresholds_Archetypes'!$A:$M,8,FALSE))</f>
        <v>3</v>
      </c>
      <c r="T88">
        <f>IF($K$88="","",VLOOKUP($K$88,'03_Thresholds_Archetypes'!$A:$M,9,FALSE))</f>
        <v>2</v>
      </c>
      <c r="U88">
        <f>IF($K$88="","",VLOOKUP($K$88,'03_Thresholds_Archetypes'!$A:$M,10,FALSE))</f>
        <v>0</v>
      </c>
      <c r="V88">
        <f>IF($K$88="","",VLOOKUP($K$88,'03_Thresholds_Archetypes'!$A:$M,11,FALSE))</f>
        <v>-2</v>
      </c>
      <c r="W88">
        <f>IF($K$88="","",VLOOKUP($K$88,'03_Thresholds_Archetypes'!$A:$M,12,FALSE))</f>
        <v>-3</v>
      </c>
      <c r="X88">
        <f>IF($K$88="","",VLOOKUP($K$88,'03_Thresholds_Archetypes'!$A:$M,13,FALSE))</f>
        <v>-3</v>
      </c>
      <c r="Y88">
        <f>IF($K$88="","",LOOKUP($L88,$M88:$R88,$S88:$X88))</f>
        <v>3</v>
      </c>
      <c r="Z88">
        <f>IFERROR(VLOOKUP($A$88,'02_Benchmarks_by_NACE'!$A:$J,7,FALSE),"")</f>
        <v>3</v>
      </c>
      <c r="AA88">
        <f>IFERROR(VLOOKUP($A$88,'02_Benchmarks_by_NACE'!$A:$J,8,FALSE),"")</f>
        <v>4.5</v>
      </c>
      <c r="AB88">
        <f>IFERROR(VLOOKUP($A$88,'02_Benchmarks_by_NACE'!$A:$J,9,FALSE),"")</f>
        <v>7.5</v>
      </c>
      <c r="AC88">
        <f>IF(Z88="","",IF(LOWER($G$88)="lower_is_better",IF($L88&lt;=Z88*0.4,3,IF($L88&lt;=Z88*0.7,2,IF($L88&lt;=Z88,0,IF($L88&lt;=AB88,-2,-3)))),IF($L88&gt;=Z88*1.6,3,IF($L88&gt;=Z88*1.3,2,IF($L88&gt;=Z88,0,IF($L88&gt;=Z88/2,-2,-3))))))</f>
        <v>3</v>
      </c>
      <c r="AD88">
        <f>IF($K$88&lt;&gt;"",Y88,IF(Z88&lt;&gt;"",AC88,""))</f>
        <v>3</v>
      </c>
      <c r="AE88">
        <f>IF(AD88="","",VLOOKUP(AD88,'04_WUStG_Mapping'!$A:$B,2,TRUE))</f>
        <v>0</v>
      </c>
    </row>
    <row r="89" spans="1:31" x14ac:dyDescent="0.2">
      <c r="A89" t="s">
        <v>101</v>
      </c>
      <c r="B89" t="s">
        <v>638</v>
      </c>
      <c r="C89" t="s">
        <v>674</v>
      </c>
      <c r="D89" t="s">
        <v>769</v>
      </c>
      <c r="E89" t="s">
        <v>1031</v>
      </c>
      <c r="F89" t="s">
        <v>1607</v>
      </c>
      <c r="G89" t="s">
        <v>1626</v>
      </c>
      <c r="H89" t="s">
        <v>1662</v>
      </c>
      <c r="I89" t="s">
        <v>1686</v>
      </c>
      <c r="J89" t="s">
        <v>1700</v>
      </c>
      <c r="K89" t="s">
        <v>1774</v>
      </c>
      <c r="M89" t="e">
        <f>IF($K$89="","",VLOOKUP($K$89,'03_Thresholds_Archetypes'!$A:$M,2,FALSE))</f>
        <v>#N/A</v>
      </c>
      <c r="N89" t="e">
        <f>IF($K$89="","",VLOOKUP($K$89,'03_Thresholds_Archetypes'!$A:$M,3,FALSE))</f>
        <v>#N/A</v>
      </c>
      <c r="O89" t="e">
        <f>IF($K$89="","",VLOOKUP($K$89,'03_Thresholds_Archetypes'!$A:$M,4,FALSE))</f>
        <v>#N/A</v>
      </c>
      <c r="P89" t="e">
        <f>IF($K$89="","",VLOOKUP($K$89,'03_Thresholds_Archetypes'!$A:$M,5,FALSE))</f>
        <v>#N/A</v>
      </c>
      <c r="Q89" t="e">
        <f>IF($K$89="","",VLOOKUP($K$89,'03_Thresholds_Archetypes'!$A:$M,6,FALSE))</f>
        <v>#N/A</v>
      </c>
      <c r="R89" t="e">
        <f>IF($K$89="","",VLOOKUP($K$89,'03_Thresholds_Archetypes'!$A:$M,7,FALSE))</f>
        <v>#N/A</v>
      </c>
      <c r="S89" t="e">
        <f>IF($K$89="","",VLOOKUP($K$89,'03_Thresholds_Archetypes'!$A:$M,8,FALSE))</f>
        <v>#N/A</v>
      </c>
      <c r="T89" t="e">
        <f>IF($K$89="","",VLOOKUP($K$89,'03_Thresholds_Archetypes'!$A:$M,9,FALSE))</f>
        <v>#N/A</v>
      </c>
      <c r="U89" t="e">
        <f>IF($K$89="","",VLOOKUP($K$89,'03_Thresholds_Archetypes'!$A:$M,10,FALSE))</f>
        <v>#N/A</v>
      </c>
      <c r="V89" t="e">
        <f>IF($K$89="","",VLOOKUP($K$89,'03_Thresholds_Archetypes'!$A:$M,11,FALSE))</f>
        <v>#N/A</v>
      </c>
      <c r="W89" t="e">
        <f>IF($K$89="","",VLOOKUP($K$89,'03_Thresholds_Archetypes'!$A:$M,12,FALSE))</f>
        <v>#N/A</v>
      </c>
      <c r="X89" t="e">
        <f>IF($K$89="","",VLOOKUP($K$89,'03_Thresholds_Archetypes'!$A:$M,13,FALSE))</f>
        <v>#N/A</v>
      </c>
      <c r="Y89" t="e">
        <f>IF($K$89="","",LOOKUP($L89,$M89:$R89,$S89:$X89))</f>
        <v>#N/A</v>
      </c>
      <c r="Z89">
        <f>IFERROR(VLOOKUP($A$89,'02_Benchmarks_by_NACE'!$A:$J,7,FALSE),"")</f>
        <v>0.64500000000000002</v>
      </c>
      <c r="AA89">
        <f>IFERROR(VLOOKUP($A$89,'02_Benchmarks_by_NACE'!$A:$J,8,FALSE),"")</f>
        <v>0.96750000000000003</v>
      </c>
      <c r="AB89">
        <f>IFERROR(VLOOKUP($A$89,'02_Benchmarks_by_NACE'!$A:$J,9,FALSE),"")</f>
        <v>1</v>
      </c>
      <c r="AC89">
        <f>IF(Z89="","",IF(LOWER($G$89)="lower_is_better",IF($L89&lt;=Z89*0.4,3,IF($L89&lt;=Z89*0.7,2,IF($L89&lt;=Z89,0,IF($L89&lt;=AB89,-2,-3)))),IF($L89&gt;=Z89*1.6,3,IF($L89&gt;=Z89*1.3,2,IF($L89&gt;=Z89,0,IF($L89&gt;=Z89/2,-2,-3))))))</f>
        <v>-3</v>
      </c>
      <c r="AD89" t="e">
        <f>IF($K$89&lt;&gt;"",Y89,IF(Z89&lt;&gt;"",AC89,""))</f>
        <v>#N/A</v>
      </c>
      <c r="AE89" t="e">
        <f>IF(AD89="","",VLOOKUP(AD89,'04_WUStG_Mapping'!$A:$B,2,TRUE))</f>
        <v>#N/A</v>
      </c>
    </row>
    <row r="90" spans="1:31" x14ac:dyDescent="0.2">
      <c r="A90" t="s">
        <v>102</v>
      </c>
      <c r="B90" t="s">
        <v>638</v>
      </c>
      <c r="C90" t="s">
        <v>674</v>
      </c>
      <c r="D90" t="s">
        <v>769</v>
      </c>
      <c r="E90" t="s">
        <v>1032</v>
      </c>
      <c r="F90" t="s">
        <v>1602</v>
      </c>
      <c r="G90" t="s">
        <v>1627</v>
      </c>
      <c r="H90" t="s">
        <v>1663</v>
      </c>
      <c r="I90" t="s">
        <v>1632</v>
      </c>
      <c r="J90" t="s">
        <v>1700</v>
      </c>
      <c r="K90" t="s">
        <v>1775</v>
      </c>
      <c r="M90" t="e">
        <f>IF($K$90="","",VLOOKUP($K$90,'03_Thresholds_Archetypes'!$A:$M,2,FALSE))</f>
        <v>#N/A</v>
      </c>
      <c r="N90" t="e">
        <f>IF($K$90="","",VLOOKUP($K$90,'03_Thresholds_Archetypes'!$A:$M,3,FALSE))</f>
        <v>#N/A</v>
      </c>
      <c r="O90" t="e">
        <f>IF($K$90="","",VLOOKUP($K$90,'03_Thresholds_Archetypes'!$A:$M,4,FALSE))</f>
        <v>#N/A</v>
      </c>
      <c r="P90" t="e">
        <f>IF($K$90="","",VLOOKUP($K$90,'03_Thresholds_Archetypes'!$A:$M,5,FALSE))</f>
        <v>#N/A</v>
      </c>
      <c r="Q90" t="e">
        <f>IF($K$90="","",VLOOKUP($K$90,'03_Thresholds_Archetypes'!$A:$M,6,FALSE))</f>
        <v>#N/A</v>
      </c>
      <c r="R90" t="e">
        <f>IF($K$90="","",VLOOKUP($K$90,'03_Thresholds_Archetypes'!$A:$M,7,FALSE))</f>
        <v>#N/A</v>
      </c>
      <c r="S90" t="e">
        <f>IF($K$90="","",VLOOKUP($K$90,'03_Thresholds_Archetypes'!$A:$M,8,FALSE))</f>
        <v>#N/A</v>
      </c>
      <c r="T90" t="e">
        <f>IF($K$90="","",VLOOKUP($K$90,'03_Thresholds_Archetypes'!$A:$M,9,FALSE))</f>
        <v>#N/A</v>
      </c>
      <c r="U90" t="e">
        <f>IF($K$90="","",VLOOKUP($K$90,'03_Thresholds_Archetypes'!$A:$M,10,FALSE))</f>
        <v>#N/A</v>
      </c>
      <c r="V90" t="e">
        <f>IF($K$90="","",VLOOKUP($K$90,'03_Thresholds_Archetypes'!$A:$M,11,FALSE))</f>
        <v>#N/A</v>
      </c>
      <c r="W90" t="e">
        <f>IF($K$90="","",VLOOKUP($K$90,'03_Thresholds_Archetypes'!$A:$M,12,FALSE))</f>
        <v>#N/A</v>
      </c>
      <c r="X90" t="e">
        <f>IF($K$90="","",VLOOKUP($K$90,'03_Thresholds_Archetypes'!$A:$M,13,FALSE))</f>
        <v>#N/A</v>
      </c>
      <c r="Y90" t="e">
        <f>IF($K$90="","",LOOKUP($L90,$M90:$R90,$S90:$X90))</f>
        <v>#N/A</v>
      </c>
      <c r="Z90">
        <f>IFERROR(VLOOKUP($A$90,'02_Benchmarks_by_NACE'!$A:$J,7,FALSE),"")</f>
        <v>15.5</v>
      </c>
      <c r="AA90">
        <f>IFERROR(VLOOKUP($A$90,'02_Benchmarks_by_NACE'!$A:$J,8,FALSE),"")</f>
        <v>23.25</v>
      </c>
      <c r="AB90">
        <f>IFERROR(VLOOKUP($A$90,'02_Benchmarks_by_NACE'!$A:$J,9,FALSE),"")</f>
        <v>38.75</v>
      </c>
      <c r="AC90">
        <f>IF(Z90="","",IF(LOWER($G$90)="lower_is_better",IF($L90&lt;=Z90*0.4,3,IF($L90&lt;=Z90*0.7,2,IF($L90&lt;=Z90,0,IF($L90&lt;=AB90,-2,-3)))),IF($L90&gt;=Z90*1.6,3,IF($L90&gt;=Z90*1.3,2,IF($L90&gt;=Z90,0,IF($L90&gt;=Z90/2,-2,-3))))))</f>
        <v>3</v>
      </c>
      <c r="AD90" t="e">
        <f>IF($K$90&lt;&gt;"",Y90,IF(Z90&lt;&gt;"",AC90,""))</f>
        <v>#N/A</v>
      </c>
      <c r="AE90" t="e">
        <f>IF(AD90="","",VLOOKUP(AD90,'04_WUStG_Mapping'!$A:$B,2,TRUE))</f>
        <v>#N/A</v>
      </c>
    </row>
    <row r="91" spans="1:31" x14ac:dyDescent="0.2">
      <c r="A91" t="s">
        <v>103</v>
      </c>
      <c r="B91" t="s">
        <v>638</v>
      </c>
      <c r="C91" t="s">
        <v>674</v>
      </c>
      <c r="D91" t="s">
        <v>769</v>
      </c>
      <c r="E91" t="s">
        <v>1033</v>
      </c>
      <c r="F91" t="s">
        <v>1608</v>
      </c>
      <c r="G91" t="s">
        <v>1626</v>
      </c>
      <c r="H91" t="s">
        <v>1664</v>
      </c>
      <c r="I91" t="s">
        <v>1686</v>
      </c>
      <c r="J91" t="s">
        <v>1700</v>
      </c>
      <c r="K91" t="s">
        <v>1774</v>
      </c>
      <c r="M91" t="e">
        <f>IF($K$91="","",VLOOKUP($K$91,'03_Thresholds_Archetypes'!$A:$M,2,FALSE))</f>
        <v>#N/A</v>
      </c>
      <c r="N91" t="e">
        <f>IF($K$91="","",VLOOKUP($K$91,'03_Thresholds_Archetypes'!$A:$M,3,FALSE))</f>
        <v>#N/A</v>
      </c>
      <c r="O91" t="e">
        <f>IF($K$91="","",VLOOKUP($K$91,'03_Thresholds_Archetypes'!$A:$M,4,FALSE))</f>
        <v>#N/A</v>
      </c>
      <c r="P91" t="e">
        <f>IF($K$91="","",VLOOKUP($K$91,'03_Thresholds_Archetypes'!$A:$M,5,FALSE))</f>
        <v>#N/A</v>
      </c>
      <c r="Q91" t="e">
        <f>IF($K$91="","",VLOOKUP($K$91,'03_Thresholds_Archetypes'!$A:$M,6,FALSE))</f>
        <v>#N/A</v>
      </c>
      <c r="R91" t="e">
        <f>IF($K$91="","",VLOOKUP($K$91,'03_Thresholds_Archetypes'!$A:$M,7,FALSE))</f>
        <v>#N/A</v>
      </c>
      <c r="S91" t="e">
        <f>IF($K$91="","",VLOOKUP($K$91,'03_Thresholds_Archetypes'!$A:$M,8,FALSE))</f>
        <v>#N/A</v>
      </c>
      <c r="T91" t="e">
        <f>IF($K$91="","",VLOOKUP($K$91,'03_Thresholds_Archetypes'!$A:$M,9,FALSE))</f>
        <v>#N/A</v>
      </c>
      <c r="U91" t="e">
        <f>IF($K$91="","",VLOOKUP($K$91,'03_Thresholds_Archetypes'!$A:$M,10,FALSE))</f>
        <v>#N/A</v>
      </c>
      <c r="V91" t="e">
        <f>IF($K$91="","",VLOOKUP($K$91,'03_Thresholds_Archetypes'!$A:$M,11,FALSE))</f>
        <v>#N/A</v>
      </c>
      <c r="W91" t="e">
        <f>IF($K$91="","",VLOOKUP($K$91,'03_Thresholds_Archetypes'!$A:$M,12,FALSE))</f>
        <v>#N/A</v>
      </c>
      <c r="X91" t="e">
        <f>IF($K$91="","",VLOOKUP($K$91,'03_Thresholds_Archetypes'!$A:$M,13,FALSE))</f>
        <v>#N/A</v>
      </c>
      <c r="Y91" t="e">
        <f>IF($K$91="","",LOOKUP($L91,$M91:$R91,$S91:$X91))</f>
        <v>#N/A</v>
      </c>
      <c r="Z91">
        <f>IFERROR(VLOOKUP($A$91,'02_Benchmarks_by_NACE'!$A:$J,7,FALSE),"")</f>
        <v>1.5</v>
      </c>
      <c r="AA91">
        <f>IFERROR(VLOOKUP($A$91,'02_Benchmarks_by_NACE'!$A:$J,8,FALSE),"")</f>
        <v>2.25</v>
      </c>
      <c r="AB91">
        <f>IFERROR(VLOOKUP($A$91,'02_Benchmarks_by_NACE'!$A:$J,9,FALSE),"")</f>
        <v>3.75</v>
      </c>
      <c r="AC91">
        <f>IF(Z91="","",IF(LOWER($G$91)="lower_is_better",IF($L91&lt;=Z91*0.4,3,IF($L91&lt;=Z91*0.7,2,IF($L91&lt;=Z91,0,IF($L91&lt;=AB91,-2,-3)))),IF($L91&gt;=Z91*1.6,3,IF($L91&gt;=Z91*1.3,2,IF($L91&gt;=Z91,0,IF($L91&gt;=Z91/2,-2,-3))))))</f>
        <v>-3</v>
      </c>
      <c r="AD91" t="e">
        <f>IF($K$91&lt;&gt;"",Y91,IF(Z91&lt;&gt;"",AC91,""))</f>
        <v>#N/A</v>
      </c>
      <c r="AE91" t="e">
        <f>IF(AD91="","",VLOOKUP(AD91,'04_WUStG_Mapping'!$A:$B,2,TRUE))</f>
        <v>#N/A</v>
      </c>
    </row>
    <row r="92" spans="1:31" x14ac:dyDescent="0.2">
      <c r="A92" t="s">
        <v>104</v>
      </c>
      <c r="B92" t="s">
        <v>638</v>
      </c>
      <c r="C92" t="s">
        <v>675</v>
      </c>
      <c r="D92" t="s">
        <v>770</v>
      </c>
      <c r="E92" t="s">
        <v>1034</v>
      </c>
      <c r="F92" t="s">
        <v>1606</v>
      </c>
      <c r="G92" t="s">
        <v>1627</v>
      </c>
      <c r="H92" t="s">
        <v>1659</v>
      </c>
      <c r="I92" t="s">
        <v>1685</v>
      </c>
      <c r="J92" t="s">
        <v>1700</v>
      </c>
      <c r="K92" t="s">
        <v>1755</v>
      </c>
      <c r="M92">
        <f>IF($K$92="","",VLOOKUP($K$92,'03_Thresholds_Archetypes'!$A:$M,2,FALSE))</f>
        <v>0</v>
      </c>
      <c r="N92">
        <f>IF($K$92="","",VLOOKUP($K$92,'03_Thresholds_Archetypes'!$A:$M,3,FALSE))</f>
        <v>1</v>
      </c>
      <c r="O92">
        <f>IF($K$92="","",VLOOKUP($K$92,'03_Thresholds_Archetypes'!$A:$M,4,FALSE))</f>
        <v>3</v>
      </c>
      <c r="P92">
        <f>IF($K$92="","",VLOOKUP($K$92,'03_Thresholds_Archetypes'!$A:$M,5,FALSE))</f>
        <v>5</v>
      </c>
      <c r="Q92">
        <f>IF($K$92="","",VLOOKUP($K$92,'03_Thresholds_Archetypes'!$A:$M,6,FALSE))</f>
        <v>1000000000</v>
      </c>
      <c r="R92">
        <f>IF($K$92="","",VLOOKUP($K$92,'03_Thresholds_Archetypes'!$A:$M,7,FALSE))</f>
        <v>1000000000</v>
      </c>
      <c r="S92">
        <f>IF($K$92="","",VLOOKUP($K$92,'03_Thresholds_Archetypes'!$A:$M,8,FALSE))</f>
        <v>3</v>
      </c>
      <c r="T92">
        <f>IF($K$92="","",VLOOKUP($K$92,'03_Thresholds_Archetypes'!$A:$M,9,FALSE))</f>
        <v>2</v>
      </c>
      <c r="U92">
        <f>IF($K$92="","",VLOOKUP($K$92,'03_Thresholds_Archetypes'!$A:$M,10,FALSE))</f>
        <v>0</v>
      </c>
      <c r="V92">
        <f>IF($K$92="","",VLOOKUP($K$92,'03_Thresholds_Archetypes'!$A:$M,11,FALSE))</f>
        <v>-2</v>
      </c>
      <c r="W92">
        <f>IF($K$92="","",VLOOKUP($K$92,'03_Thresholds_Archetypes'!$A:$M,12,FALSE))</f>
        <v>-3</v>
      </c>
      <c r="X92">
        <f>IF($K$92="","",VLOOKUP($K$92,'03_Thresholds_Archetypes'!$A:$M,13,FALSE))</f>
        <v>-3</v>
      </c>
      <c r="Y92">
        <f>IF($K$92="","",LOOKUP($L92,$M92:$R92,$S92:$X92))</f>
        <v>3</v>
      </c>
      <c r="Z92">
        <f>IFERROR(VLOOKUP($A$92,'02_Benchmarks_by_NACE'!$A:$J,7,FALSE),"")</f>
        <v>0.5</v>
      </c>
      <c r="AA92">
        <f>IFERROR(VLOOKUP($A$92,'02_Benchmarks_by_NACE'!$A:$J,8,FALSE),"")</f>
        <v>0.75</v>
      </c>
      <c r="AB92">
        <f>IFERROR(VLOOKUP($A$92,'02_Benchmarks_by_NACE'!$A:$J,9,FALSE),"")</f>
        <v>1.25</v>
      </c>
      <c r="AC92">
        <f>IF(Z92="","",IF(LOWER($G$92)="lower_is_better",IF($L92&lt;=Z92*0.4,3,IF($L92&lt;=Z92*0.7,2,IF($L92&lt;=Z92,0,IF($L92&lt;=AB92,-2,-3)))),IF($L92&gt;=Z92*1.6,3,IF($L92&gt;=Z92*1.3,2,IF($L92&gt;=Z92,0,IF($L92&gt;=Z92/2,-2,-3))))))</f>
        <v>3</v>
      </c>
      <c r="AD92">
        <f>IF($K$92&lt;&gt;"",Y92,IF(Z92&lt;&gt;"",AC92,""))</f>
        <v>3</v>
      </c>
      <c r="AE92">
        <f>IF(AD92="","",VLOOKUP(AD92,'04_WUStG_Mapping'!$A:$B,2,TRUE))</f>
        <v>0</v>
      </c>
    </row>
    <row r="93" spans="1:31" x14ac:dyDescent="0.2">
      <c r="A93" t="s">
        <v>105</v>
      </c>
      <c r="B93" t="s">
        <v>638</v>
      </c>
      <c r="C93" t="s">
        <v>675</v>
      </c>
      <c r="D93" t="s">
        <v>770</v>
      </c>
      <c r="E93" t="s">
        <v>1035</v>
      </c>
      <c r="F93" t="s">
        <v>1607</v>
      </c>
      <c r="G93" t="s">
        <v>1626</v>
      </c>
      <c r="H93" t="s">
        <v>1660</v>
      </c>
      <c r="I93" t="s">
        <v>1685</v>
      </c>
      <c r="J93" t="s">
        <v>1700</v>
      </c>
      <c r="K93" t="s">
        <v>1774</v>
      </c>
      <c r="M93" t="e">
        <f>IF($K$93="","",VLOOKUP($K$93,'03_Thresholds_Archetypes'!$A:$M,2,FALSE))</f>
        <v>#N/A</v>
      </c>
      <c r="N93" t="e">
        <f>IF($K$93="","",VLOOKUP($K$93,'03_Thresholds_Archetypes'!$A:$M,3,FALSE))</f>
        <v>#N/A</v>
      </c>
      <c r="O93" t="e">
        <f>IF($K$93="","",VLOOKUP($K$93,'03_Thresholds_Archetypes'!$A:$M,4,FALSE))</f>
        <v>#N/A</v>
      </c>
      <c r="P93" t="e">
        <f>IF($K$93="","",VLOOKUP($K$93,'03_Thresholds_Archetypes'!$A:$M,5,FALSE))</f>
        <v>#N/A</v>
      </c>
      <c r="Q93" t="e">
        <f>IF($K$93="","",VLOOKUP($K$93,'03_Thresholds_Archetypes'!$A:$M,6,FALSE))</f>
        <v>#N/A</v>
      </c>
      <c r="R93" t="e">
        <f>IF($K$93="","",VLOOKUP($K$93,'03_Thresholds_Archetypes'!$A:$M,7,FALSE))</f>
        <v>#N/A</v>
      </c>
      <c r="S93" t="e">
        <f>IF($K$93="","",VLOOKUP($K$93,'03_Thresholds_Archetypes'!$A:$M,8,FALSE))</f>
        <v>#N/A</v>
      </c>
      <c r="T93" t="e">
        <f>IF($K$93="","",VLOOKUP($K$93,'03_Thresholds_Archetypes'!$A:$M,9,FALSE))</f>
        <v>#N/A</v>
      </c>
      <c r="U93" t="e">
        <f>IF($K$93="","",VLOOKUP($K$93,'03_Thresholds_Archetypes'!$A:$M,10,FALSE))</f>
        <v>#N/A</v>
      </c>
      <c r="V93" t="e">
        <f>IF($K$93="","",VLOOKUP($K$93,'03_Thresholds_Archetypes'!$A:$M,11,FALSE))</f>
        <v>#N/A</v>
      </c>
      <c r="W93" t="e">
        <f>IF($K$93="","",VLOOKUP($K$93,'03_Thresholds_Archetypes'!$A:$M,12,FALSE))</f>
        <v>#N/A</v>
      </c>
      <c r="X93" t="e">
        <f>IF($K$93="","",VLOOKUP($K$93,'03_Thresholds_Archetypes'!$A:$M,13,FALSE))</f>
        <v>#N/A</v>
      </c>
      <c r="Y93" t="e">
        <f>IF($K$93="","",LOOKUP($L93,$M93:$R93,$S93:$X93))</f>
        <v>#N/A</v>
      </c>
      <c r="Z93">
        <f>IFERROR(VLOOKUP($A$93,'02_Benchmarks_by_NACE'!$A:$J,7,FALSE),"")</f>
        <v>0.66999999999999993</v>
      </c>
      <c r="AA93">
        <f>IFERROR(VLOOKUP($A$93,'02_Benchmarks_by_NACE'!$A:$J,8,FALSE),"")</f>
        <v>1</v>
      </c>
      <c r="AB93">
        <f>IFERROR(VLOOKUP($A$93,'02_Benchmarks_by_NACE'!$A:$J,9,FALSE),"")</f>
        <v>1</v>
      </c>
      <c r="AC93">
        <f>IF(Z93="","",IF(LOWER($G$93)="lower_is_better",IF($L93&lt;=Z93*0.4,3,IF($L93&lt;=Z93*0.7,2,IF($L93&lt;=Z93,0,IF($L93&lt;=AB93,-2,-3)))),IF($L93&gt;=Z93*1.6,3,IF($L93&gt;=Z93*1.3,2,IF($L93&gt;=Z93,0,IF($L93&gt;=Z93/2,-2,-3))))))</f>
        <v>-3</v>
      </c>
      <c r="AD93" t="e">
        <f>IF($K$93&lt;&gt;"",Y93,IF(Z93&lt;&gt;"",AC93,""))</f>
        <v>#N/A</v>
      </c>
      <c r="AE93" t="e">
        <f>IF(AD93="","",VLOOKUP(AD93,'04_WUStG_Mapping'!$A:$B,2,TRUE))</f>
        <v>#N/A</v>
      </c>
    </row>
    <row r="94" spans="1:31" x14ac:dyDescent="0.2">
      <c r="A94" t="s">
        <v>106</v>
      </c>
      <c r="B94" t="s">
        <v>638</v>
      </c>
      <c r="C94" t="s">
        <v>675</v>
      </c>
      <c r="D94" t="s">
        <v>770</v>
      </c>
      <c r="E94" t="s">
        <v>1036</v>
      </c>
      <c r="F94" t="s">
        <v>1607</v>
      </c>
      <c r="G94" t="s">
        <v>1626</v>
      </c>
      <c r="H94" t="s">
        <v>1661</v>
      </c>
      <c r="I94" t="s">
        <v>1685</v>
      </c>
      <c r="J94" t="s">
        <v>1700</v>
      </c>
      <c r="K94" t="s">
        <v>1774</v>
      </c>
      <c r="M94" t="e">
        <f>IF($K$94="","",VLOOKUP($K$94,'03_Thresholds_Archetypes'!$A:$M,2,FALSE))</f>
        <v>#N/A</v>
      </c>
      <c r="N94" t="e">
        <f>IF($K$94="","",VLOOKUP($K$94,'03_Thresholds_Archetypes'!$A:$M,3,FALSE))</f>
        <v>#N/A</v>
      </c>
      <c r="O94" t="e">
        <f>IF($K$94="","",VLOOKUP($K$94,'03_Thresholds_Archetypes'!$A:$M,4,FALSE))</f>
        <v>#N/A</v>
      </c>
      <c r="P94" t="e">
        <f>IF($K$94="","",VLOOKUP($K$94,'03_Thresholds_Archetypes'!$A:$M,5,FALSE))</f>
        <v>#N/A</v>
      </c>
      <c r="Q94" t="e">
        <f>IF($K$94="","",VLOOKUP($K$94,'03_Thresholds_Archetypes'!$A:$M,6,FALSE))</f>
        <v>#N/A</v>
      </c>
      <c r="R94" t="e">
        <f>IF($K$94="","",VLOOKUP($K$94,'03_Thresholds_Archetypes'!$A:$M,7,FALSE))</f>
        <v>#N/A</v>
      </c>
      <c r="S94" t="e">
        <f>IF($K$94="","",VLOOKUP($K$94,'03_Thresholds_Archetypes'!$A:$M,8,FALSE))</f>
        <v>#N/A</v>
      </c>
      <c r="T94" t="e">
        <f>IF($K$94="","",VLOOKUP($K$94,'03_Thresholds_Archetypes'!$A:$M,9,FALSE))</f>
        <v>#N/A</v>
      </c>
      <c r="U94" t="e">
        <f>IF($K$94="","",VLOOKUP($K$94,'03_Thresholds_Archetypes'!$A:$M,10,FALSE))</f>
        <v>#N/A</v>
      </c>
      <c r="V94" t="e">
        <f>IF($K$94="","",VLOOKUP($K$94,'03_Thresholds_Archetypes'!$A:$M,11,FALSE))</f>
        <v>#N/A</v>
      </c>
      <c r="W94" t="e">
        <f>IF($K$94="","",VLOOKUP($K$94,'03_Thresholds_Archetypes'!$A:$M,12,FALSE))</f>
        <v>#N/A</v>
      </c>
      <c r="X94" t="e">
        <f>IF($K$94="","",VLOOKUP($K$94,'03_Thresholds_Archetypes'!$A:$M,13,FALSE))</f>
        <v>#N/A</v>
      </c>
      <c r="Y94" t="e">
        <f>IF($K$94="","",LOOKUP($L94,$M94:$R94,$S94:$X94))</f>
        <v>#N/A</v>
      </c>
      <c r="Z94">
        <f>IFERROR(VLOOKUP($A$94,'02_Benchmarks_by_NACE'!$A:$J,7,FALSE),"")</f>
        <v>0.5</v>
      </c>
      <c r="AA94">
        <f>IFERROR(VLOOKUP($A$94,'02_Benchmarks_by_NACE'!$A:$J,8,FALSE),"")</f>
        <v>0.75</v>
      </c>
      <c r="AB94">
        <f>IFERROR(VLOOKUP($A$94,'02_Benchmarks_by_NACE'!$A:$J,9,FALSE),"")</f>
        <v>0.9</v>
      </c>
      <c r="AC94">
        <f>IF(Z94="","",IF(LOWER($G$94)="lower_is_better",IF($L94&lt;=Z94*0.4,3,IF($L94&lt;=Z94*0.7,2,IF($L94&lt;=Z94,0,IF($L94&lt;=AB94,-2,-3)))),IF($L94&gt;=Z94*1.6,3,IF($L94&gt;=Z94*1.3,2,IF($L94&gt;=Z94,0,IF($L94&gt;=Z94/2,-2,-3))))))</f>
        <v>-3</v>
      </c>
      <c r="AD94" t="e">
        <f>IF($K$94&lt;&gt;"",Y94,IF(Z94&lt;&gt;"",AC94,""))</f>
        <v>#N/A</v>
      </c>
      <c r="AE94" t="e">
        <f>IF(AD94="","",VLOOKUP(AD94,'04_WUStG_Mapping'!$A:$B,2,TRUE))</f>
        <v>#N/A</v>
      </c>
    </row>
    <row r="95" spans="1:31" x14ac:dyDescent="0.2">
      <c r="A95" t="s">
        <v>107</v>
      </c>
      <c r="B95" t="s">
        <v>638</v>
      </c>
      <c r="C95" t="s">
        <v>676</v>
      </c>
      <c r="D95" t="s">
        <v>771</v>
      </c>
      <c r="E95" t="s">
        <v>1037</v>
      </c>
      <c r="F95" t="s">
        <v>1616</v>
      </c>
      <c r="G95" t="s">
        <v>1627</v>
      </c>
      <c r="H95" t="s">
        <v>1672</v>
      </c>
      <c r="I95" t="s">
        <v>1692</v>
      </c>
      <c r="J95" t="s">
        <v>1700</v>
      </c>
      <c r="K95" t="s">
        <v>1775</v>
      </c>
      <c r="M95" t="e">
        <f>IF($K$95="","",VLOOKUP($K$95,'03_Thresholds_Archetypes'!$A:$M,2,FALSE))</f>
        <v>#N/A</v>
      </c>
      <c r="N95" t="e">
        <f>IF($K$95="","",VLOOKUP($K$95,'03_Thresholds_Archetypes'!$A:$M,3,FALSE))</f>
        <v>#N/A</v>
      </c>
      <c r="O95" t="e">
        <f>IF($K$95="","",VLOOKUP($K$95,'03_Thresholds_Archetypes'!$A:$M,4,FALSE))</f>
        <v>#N/A</v>
      </c>
      <c r="P95" t="e">
        <f>IF($K$95="","",VLOOKUP($K$95,'03_Thresholds_Archetypes'!$A:$M,5,FALSE))</f>
        <v>#N/A</v>
      </c>
      <c r="Q95" t="e">
        <f>IF($K$95="","",VLOOKUP($K$95,'03_Thresholds_Archetypes'!$A:$M,6,FALSE))</f>
        <v>#N/A</v>
      </c>
      <c r="R95" t="e">
        <f>IF($K$95="","",VLOOKUP($K$95,'03_Thresholds_Archetypes'!$A:$M,7,FALSE))</f>
        <v>#N/A</v>
      </c>
      <c r="S95" t="e">
        <f>IF($K$95="","",VLOOKUP($K$95,'03_Thresholds_Archetypes'!$A:$M,8,FALSE))</f>
        <v>#N/A</v>
      </c>
      <c r="T95" t="e">
        <f>IF($K$95="","",VLOOKUP($K$95,'03_Thresholds_Archetypes'!$A:$M,9,FALSE))</f>
        <v>#N/A</v>
      </c>
      <c r="U95" t="e">
        <f>IF($K$95="","",VLOOKUP($K$95,'03_Thresholds_Archetypes'!$A:$M,10,FALSE))</f>
        <v>#N/A</v>
      </c>
      <c r="V95" t="e">
        <f>IF($K$95="","",VLOOKUP($K$95,'03_Thresholds_Archetypes'!$A:$M,11,FALSE))</f>
        <v>#N/A</v>
      </c>
      <c r="W95" t="e">
        <f>IF($K$95="","",VLOOKUP($K$95,'03_Thresholds_Archetypes'!$A:$M,12,FALSE))</f>
        <v>#N/A</v>
      </c>
      <c r="X95" t="e">
        <f>IF($K$95="","",VLOOKUP($K$95,'03_Thresholds_Archetypes'!$A:$M,13,FALSE))</f>
        <v>#N/A</v>
      </c>
      <c r="Y95" t="e">
        <f>IF($K$95="","",LOOKUP($L95,$M95:$R95,$S95:$X95))</f>
        <v>#N/A</v>
      </c>
      <c r="Z95">
        <f>IFERROR(VLOOKUP($A$95,'02_Benchmarks_by_NACE'!$A:$J,7,FALSE),"")</f>
        <v>1</v>
      </c>
      <c r="AA95">
        <f>IFERROR(VLOOKUP($A$95,'02_Benchmarks_by_NACE'!$A:$J,8,FALSE),"")</f>
        <v>1.5</v>
      </c>
      <c r="AB95">
        <f>IFERROR(VLOOKUP($A$95,'02_Benchmarks_by_NACE'!$A:$J,9,FALSE),"")</f>
        <v>2.5</v>
      </c>
      <c r="AC95">
        <f>IF(Z95="","",IF(LOWER($G$95)="lower_is_better",IF($L95&lt;=Z95*0.4,3,IF($L95&lt;=Z95*0.7,2,IF($L95&lt;=Z95,0,IF($L95&lt;=AB95,-2,-3)))),IF($L95&gt;=Z95*1.6,3,IF($L95&gt;=Z95*1.3,2,IF($L95&gt;=Z95,0,IF($L95&gt;=Z95/2,-2,-3))))))</f>
        <v>3</v>
      </c>
      <c r="AD95" t="e">
        <f>IF($K$95&lt;&gt;"",Y95,IF(Z95&lt;&gt;"",AC95,""))</f>
        <v>#N/A</v>
      </c>
      <c r="AE95" t="e">
        <f>IF(AD95="","",VLOOKUP(AD95,'04_WUStG_Mapping'!$A:$B,2,TRUE))</f>
        <v>#N/A</v>
      </c>
    </row>
    <row r="96" spans="1:31" x14ac:dyDescent="0.2">
      <c r="A96" t="s">
        <v>108</v>
      </c>
      <c r="B96" t="s">
        <v>638</v>
      </c>
      <c r="C96" t="s">
        <v>676</v>
      </c>
      <c r="D96" t="s">
        <v>771</v>
      </c>
      <c r="E96" t="s">
        <v>1038</v>
      </c>
      <c r="F96" t="s">
        <v>1617</v>
      </c>
      <c r="G96" t="s">
        <v>1627</v>
      </c>
      <c r="H96" t="s">
        <v>1665</v>
      </c>
      <c r="I96" t="s">
        <v>1684</v>
      </c>
      <c r="J96" t="s">
        <v>1708</v>
      </c>
      <c r="K96" t="s">
        <v>1775</v>
      </c>
      <c r="M96" t="e">
        <f>IF($K$96="","",VLOOKUP($K$96,'03_Thresholds_Archetypes'!$A:$M,2,FALSE))</f>
        <v>#N/A</v>
      </c>
      <c r="N96" t="e">
        <f>IF($K$96="","",VLOOKUP($K$96,'03_Thresholds_Archetypes'!$A:$M,3,FALSE))</f>
        <v>#N/A</v>
      </c>
      <c r="O96" t="e">
        <f>IF($K$96="","",VLOOKUP($K$96,'03_Thresholds_Archetypes'!$A:$M,4,FALSE))</f>
        <v>#N/A</v>
      </c>
      <c r="P96" t="e">
        <f>IF($K$96="","",VLOOKUP($K$96,'03_Thresholds_Archetypes'!$A:$M,5,FALSE))</f>
        <v>#N/A</v>
      </c>
      <c r="Q96" t="e">
        <f>IF($K$96="","",VLOOKUP($K$96,'03_Thresholds_Archetypes'!$A:$M,6,FALSE))</f>
        <v>#N/A</v>
      </c>
      <c r="R96" t="e">
        <f>IF($K$96="","",VLOOKUP($K$96,'03_Thresholds_Archetypes'!$A:$M,7,FALSE))</f>
        <v>#N/A</v>
      </c>
      <c r="S96" t="e">
        <f>IF($K$96="","",VLOOKUP($K$96,'03_Thresholds_Archetypes'!$A:$M,8,FALSE))</f>
        <v>#N/A</v>
      </c>
      <c r="T96" t="e">
        <f>IF($K$96="","",VLOOKUP($K$96,'03_Thresholds_Archetypes'!$A:$M,9,FALSE))</f>
        <v>#N/A</v>
      </c>
      <c r="U96" t="e">
        <f>IF($K$96="","",VLOOKUP($K$96,'03_Thresholds_Archetypes'!$A:$M,10,FALSE))</f>
        <v>#N/A</v>
      </c>
      <c r="V96" t="e">
        <f>IF($K$96="","",VLOOKUP($K$96,'03_Thresholds_Archetypes'!$A:$M,11,FALSE))</f>
        <v>#N/A</v>
      </c>
      <c r="W96" t="e">
        <f>IF($K$96="","",VLOOKUP($K$96,'03_Thresholds_Archetypes'!$A:$M,12,FALSE))</f>
        <v>#N/A</v>
      </c>
      <c r="X96" t="e">
        <f>IF($K$96="","",VLOOKUP($K$96,'03_Thresholds_Archetypes'!$A:$M,13,FALSE))</f>
        <v>#N/A</v>
      </c>
      <c r="Y96" t="e">
        <f>IF($K$96="","",LOOKUP($L96,$M96:$R96,$S96:$X96))</f>
        <v>#N/A</v>
      </c>
      <c r="Z96">
        <f>IFERROR(VLOOKUP($A$96,'02_Benchmarks_by_NACE'!$A:$J,7,FALSE),"")</f>
        <v>1</v>
      </c>
      <c r="AA96">
        <f>IFERROR(VLOOKUP($A$96,'02_Benchmarks_by_NACE'!$A:$J,8,FALSE),"")</f>
        <v>1.5</v>
      </c>
      <c r="AB96">
        <f>IFERROR(VLOOKUP($A$96,'02_Benchmarks_by_NACE'!$A:$J,9,FALSE),"")</f>
        <v>2.5</v>
      </c>
      <c r="AC96">
        <f>IF(Z96="","",IF(LOWER($G$96)="lower_is_better",IF($L96&lt;=Z96*0.4,3,IF($L96&lt;=Z96*0.7,2,IF($L96&lt;=Z96,0,IF($L96&lt;=AB96,-2,-3)))),IF($L96&gt;=Z96*1.6,3,IF($L96&gt;=Z96*1.3,2,IF($L96&gt;=Z96,0,IF($L96&gt;=Z96/2,-2,-3))))))</f>
        <v>3</v>
      </c>
      <c r="AD96" t="e">
        <f>IF($K$96&lt;&gt;"",Y96,IF(Z96&lt;&gt;"",AC96,""))</f>
        <v>#N/A</v>
      </c>
      <c r="AE96" t="e">
        <f>IF(AD96="","",VLOOKUP(AD96,'04_WUStG_Mapping'!$A:$B,2,TRUE))</f>
        <v>#N/A</v>
      </c>
    </row>
    <row r="97" spans="1:31" x14ac:dyDescent="0.2">
      <c r="A97" t="s">
        <v>109</v>
      </c>
      <c r="B97" t="s">
        <v>638</v>
      </c>
      <c r="C97" t="s">
        <v>676</v>
      </c>
      <c r="D97" t="s">
        <v>771</v>
      </c>
      <c r="E97" t="s">
        <v>1039</v>
      </c>
      <c r="F97" t="s">
        <v>1607</v>
      </c>
      <c r="G97" t="s">
        <v>1626</v>
      </c>
      <c r="H97" t="s">
        <v>1673</v>
      </c>
      <c r="I97" t="s">
        <v>1642</v>
      </c>
      <c r="J97" t="s">
        <v>1700</v>
      </c>
      <c r="K97" t="s">
        <v>1774</v>
      </c>
      <c r="M97" t="e">
        <f>IF($K$97="","",VLOOKUP($K$97,'03_Thresholds_Archetypes'!$A:$M,2,FALSE))</f>
        <v>#N/A</v>
      </c>
      <c r="N97" t="e">
        <f>IF($K$97="","",VLOOKUP($K$97,'03_Thresholds_Archetypes'!$A:$M,3,FALSE))</f>
        <v>#N/A</v>
      </c>
      <c r="O97" t="e">
        <f>IF($K$97="","",VLOOKUP($K$97,'03_Thresholds_Archetypes'!$A:$M,4,FALSE))</f>
        <v>#N/A</v>
      </c>
      <c r="P97" t="e">
        <f>IF($K$97="","",VLOOKUP($K$97,'03_Thresholds_Archetypes'!$A:$M,5,FALSE))</f>
        <v>#N/A</v>
      </c>
      <c r="Q97" t="e">
        <f>IF($K$97="","",VLOOKUP($K$97,'03_Thresholds_Archetypes'!$A:$M,6,FALSE))</f>
        <v>#N/A</v>
      </c>
      <c r="R97" t="e">
        <f>IF($K$97="","",VLOOKUP($K$97,'03_Thresholds_Archetypes'!$A:$M,7,FALSE))</f>
        <v>#N/A</v>
      </c>
      <c r="S97" t="e">
        <f>IF($K$97="","",VLOOKUP($K$97,'03_Thresholds_Archetypes'!$A:$M,8,FALSE))</f>
        <v>#N/A</v>
      </c>
      <c r="T97" t="e">
        <f>IF($K$97="","",VLOOKUP($K$97,'03_Thresholds_Archetypes'!$A:$M,9,FALSE))</f>
        <v>#N/A</v>
      </c>
      <c r="U97" t="e">
        <f>IF($K$97="","",VLOOKUP($K$97,'03_Thresholds_Archetypes'!$A:$M,10,FALSE))</f>
        <v>#N/A</v>
      </c>
      <c r="V97" t="e">
        <f>IF($K$97="","",VLOOKUP($K$97,'03_Thresholds_Archetypes'!$A:$M,11,FALSE))</f>
        <v>#N/A</v>
      </c>
      <c r="W97" t="e">
        <f>IF($K$97="","",VLOOKUP($K$97,'03_Thresholds_Archetypes'!$A:$M,12,FALSE))</f>
        <v>#N/A</v>
      </c>
      <c r="X97" t="e">
        <f>IF($K$97="","",VLOOKUP($K$97,'03_Thresholds_Archetypes'!$A:$M,13,FALSE))</f>
        <v>#N/A</v>
      </c>
      <c r="Y97" t="e">
        <f>IF($K$97="","",LOOKUP($L97,$M97:$R97,$S97:$X97))</f>
        <v>#N/A</v>
      </c>
      <c r="Z97">
        <f>IFERROR(VLOOKUP($A$97,'02_Benchmarks_by_NACE'!$A:$J,7,FALSE),"")</f>
        <v>0.495</v>
      </c>
      <c r="AA97">
        <f>IFERROR(VLOOKUP($A$97,'02_Benchmarks_by_NACE'!$A:$J,8,FALSE),"")</f>
        <v>0.74249999999999994</v>
      </c>
      <c r="AB97">
        <f>IFERROR(VLOOKUP($A$97,'02_Benchmarks_by_NACE'!$A:$J,9,FALSE),"")</f>
        <v>1</v>
      </c>
      <c r="AC97">
        <f>IF(Z97="","",IF(LOWER($G$97)="lower_is_better",IF($L97&lt;=Z97*0.4,3,IF($L97&lt;=Z97*0.7,2,IF($L97&lt;=Z97,0,IF($L97&lt;=AB97,-2,-3)))),IF($L97&gt;=Z97*1.6,3,IF($L97&gt;=Z97*1.3,2,IF($L97&gt;=Z97,0,IF($L97&gt;=Z97/2,-2,-3))))))</f>
        <v>-3</v>
      </c>
      <c r="AD97" t="e">
        <f>IF($K$97&lt;&gt;"",Y97,IF(Z97&lt;&gt;"",AC97,""))</f>
        <v>#N/A</v>
      </c>
      <c r="AE97" t="e">
        <f>IF(AD97="","",VLOOKUP(AD97,'04_WUStG_Mapping'!$A:$B,2,TRUE))</f>
        <v>#N/A</v>
      </c>
    </row>
    <row r="98" spans="1:31" x14ac:dyDescent="0.2">
      <c r="A98" t="s">
        <v>110</v>
      </c>
      <c r="B98" t="s">
        <v>638</v>
      </c>
      <c r="C98" t="s">
        <v>677</v>
      </c>
      <c r="D98" t="s">
        <v>772</v>
      </c>
      <c r="E98" t="s">
        <v>1040</v>
      </c>
      <c r="F98" t="s">
        <v>1611</v>
      </c>
      <c r="G98" t="s">
        <v>1627</v>
      </c>
      <c r="H98" t="s">
        <v>1668</v>
      </c>
      <c r="I98" t="s">
        <v>1689</v>
      </c>
      <c r="J98" t="s">
        <v>1705</v>
      </c>
      <c r="K98" t="s">
        <v>1775</v>
      </c>
      <c r="M98" t="e">
        <f>IF($K$98="","",VLOOKUP($K$98,'03_Thresholds_Archetypes'!$A:$M,2,FALSE))</f>
        <v>#N/A</v>
      </c>
      <c r="N98" t="e">
        <f>IF($K$98="","",VLOOKUP($K$98,'03_Thresholds_Archetypes'!$A:$M,3,FALSE))</f>
        <v>#N/A</v>
      </c>
      <c r="O98" t="e">
        <f>IF($K$98="","",VLOOKUP($K$98,'03_Thresholds_Archetypes'!$A:$M,4,FALSE))</f>
        <v>#N/A</v>
      </c>
      <c r="P98" t="e">
        <f>IF($K$98="","",VLOOKUP($K$98,'03_Thresholds_Archetypes'!$A:$M,5,FALSE))</f>
        <v>#N/A</v>
      </c>
      <c r="Q98" t="e">
        <f>IF($K$98="","",VLOOKUP($K$98,'03_Thresholds_Archetypes'!$A:$M,6,FALSE))</f>
        <v>#N/A</v>
      </c>
      <c r="R98" t="e">
        <f>IF($K$98="","",VLOOKUP($K$98,'03_Thresholds_Archetypes'!$A:$M,7,FALSE))</f>
        <v>#N/A</v>
      </c>
      <c r="S98" t="e">
        <f>IF($K$98="","",VLOOKUP($K$98,'03_Thresholds_Archetypes'!$A:$M,8,FALSE))</f>
        <v>#N/A</v>
      </c>
      <c r="T98" t="e">
        <f>IF($K$98="","",VLOOKUP($K$98,'03_Thresholds_Archetypes'!$A:$M,9,FALSE))</f>
        <v>#N/A</v>
      </c>
      <c r="U98" t="e">
        <f>IF($K$98="","",VLOOKUP($K$98,'03_Thresholds_Archetypes'!$A:$M,10,FALSE))</f>
        <v>#N/A</v>
      </c>
      <c r="V98" t="e">
        <f>IF($K$98="","",VLOOKUP($K$98,'03_Thresholds_Archetypes'!$A:$M,11,FALSE))</f>
        <v>#N/A</v>
      </c>
      <c r="W98" t="e">
        <f>IF($K$98="","",VLOOKUP($K$98,'03_Thresholds_Archetypes'!$A:$M,12,FALSE))</f>
        <v>#N/A</v>
      </c>
      <c r="X98" t="e">
        <f>IF($K$98="","",VLOOKUP($K$98,'03_Thresholds_Archetypes'!$A:$M,13,FALSE))</f>
        <v>#N/A</v>
      </c>
      <c r="Y98" t="e">
        <f>IF($K$98="","",LOOKUP($L98,$M98:$R98,$S98:$X98))</f>
        <v>#N/A</v>
      </c>
      <c r="Z98">
        <f>IFERROR(VLOOKUP($A$98,'02_Benchmarks_by_NACE'!$A:$J,7,FALSE),"")</f>
        <v>1</v>
      </c>
      <c r="AA98">
        <f>IFERROR(VLOOKUP($A$98,'02_Benchmarks_by_NACE'!$A:$J,8,FALSE),"")</f>
        <v>1.5</v>
      </c>
      <c r="AB98">
        <f>IFERROR(VLOOKUP($A$98,'02_Benchmarks_by_NACE'!$A:$J,9,FALSE),"")</f>
        <v>2.5</v>
      </c>
      <c r="AC98">
        <f>IF(Z98="","",IF(LOWER($G$98)="lower_is_better",IF($L98&lt;=Z98*0.4,3,IF($L98&lt;=Z98*0.7,2,IF($L98&lt;=Z98,0,IF($L98&lt;=AB98,-2,-3)))),IF($L98&gt;=Z98*1.6,3,IF($L98&gt;=Z98*1.3,2,IF($L98&gt;=Z98,0,IF($L98&gt;=Z98/2,-2,-3))))))</f>
        <v>3</v>
      </c>
      <c r="AD98" t="e">
        <f>IF($K$98&lt;&gt;"",Y98,IF(Z98&lt;&gt;"",AC98,""))</f>
        <v>#N/A</v>
      </c>
      <c r="AE98" t="e">
        <f>IF(AD98="","",VLOOKUP(AD98,'04_WUStG_Mapping'!$A:$B,2,TRUE))</f>
        <v>#N/A</v>
      </c>
    </row>
    <row r="99" spans="1:31" x14ac:dyDescent="0.2">
      <c r="A99" t="s">
        <v>111</v>
      </c>
      <c r="B99" t="s">
        <v>638</v>
      </c>
      <c r="C99" t="s">
        <v>677</v>
      </c>
      <c r="D99" t="s">
        <v>772</v>
      </c>
      <c r="E99" t="s">
        <v>1041</v>
      </c>
      <c r="F99" t="s">
        <v>1612</v>
      </c>
      <c r="G99" t="s">
        <v>1626</v>
      </c>
      <c r="H99" t="s">
        <v>1669</v>
      </c>
      <c r="I99" t="s">
        <v>1689</v>
      </c>
      <c r="J99" t="s">
        <v>1706</v>
      </c>
      <c r="K99" t="s">
        <v>1754</v>
      </c>
      <c r="M99">
        <f>IF($K$99="","",VLOOKUP($K$99,'03_Thresholds_Archetypes'!$A:$M,2,FALSE))</f>
        <v>0</v>
      </c>
      <c r="N99">
        <f>IF($K$99="","",VLOOKUP($K$99,'03_Thresholds_Archetypes'!$A:$M,3,FALSE))</f>
        <v>0.4</v>
      </c>
      <c r="O99">
        <f>IF($K$99="","",VLOOKUP($K$99,'03_Thresholds_Archetypes'!$A:$M,4,FALSE))</f>
        <v>0.6</v>
      </c>
      <c r="P99">
        <f>IF($K$99="","",VLOOKUP($K$99,'03_Thresholds_Archetypes'!$A:$M,5,FALSE))</f>
        <v>0.75</v>
      </c>
      <c r="Q99">
        <f>IF($K$99="","",VLOOKUP($K$99,'03_Thresholds_Archetypes'!$A:$M,6,FALSE))</f>
        <v>0.9</v>
      </c>
      <c r="R99">
        <f>IF($K$99="","",VLOOKUP($K$99,'03_Thresholds_Archetypes'!$A:$M,7,FALSE))</f>
        <v>1000000000</v>
      </c>
      <c r="S99">
        <f>IF($K$99="","",VLOOKUP($K$99,'03_Thresholds_Archetypes'!$A:$M,8,FALSE))</f>
        <v>-3</v>
      </c>
      <c r="T99">
        <f>IF($K$99="","",VLOOKUP($K$99,'03_Thresholds_Archetypes'!$A:$M,9,FALSE))</f>
        <v>-2</v>
      </c>
      <c r="U99">
        <f>IF($K$99="","",VLOOKUP($K$99,'03_Thresholds_Archetypes'!$A:$M,10,FALSE))</f>
        <v>0</v>
      </c>
      <c r="V99">
        <f>IF($K$99="","",VLOOKUP($K$99,'03_Thresholds_Archetypes'!$A:$M,11,FALSE))</f>
        <v>2</v>
      </c>
      <c r="W99">
        <f>IF($K$99="","",VLOOKUP($K$99,'03_Thresholds_Archetypes'!$A:$M,12,FALSE))</f>
        <v>3</v>
      </c>
      <c r="X99">
        <f>IF($K$99="","",VLOOKUP($K$99,'03_Thresholds_Archetypes'!$A:$M,13,FALSE))</f>
        <v>3</v>
      </c>
      <c r="Y99">
        <f>IF($K$99="","",LOOKUP($L99,$M99:$R99,$S99:$X99))</f>
        <v>-3</v>
      </c>
      <c r="Z99">
        <f>IFERROR(VLOOKUP($A$99,'02_Benchmarks_by_NACE'!$A:$J,7,FALSE),"")</f>
        <v>4.95</v>
      </c>
      <c r="AA99">
        <f>IFERROR(VLOOKUP($A$99,'02_Benchmarks_by_NACE'!$A:$J,8,FALSE),"")</f>
        <v>1</v>
      </c>
      <c r="AB99">
        <f>IFERROR(VLOOKUP($A$99,'02_Benchmarks_by_NACE'!$A:$J,9,FALSE),"")</f>
        <v>1</v>
      </c>
      <c r="AC99">
        <f>IF(Z99="","",IF(LOWER($G$99)="lower_is_better",IF($L99&lt;=Z99*0.4,3,IF($L99&lt;=Z99*0.7,2,IF($L99&lt;=Z99,0,IF($L99&lt;=AB99,-2,-3)))),IF($L99&gt;=Z99*1.6,3,IF($L99&gt;=Z99*1.3,2,IF($L99&gt;=Z99,0,IF($L99&gt;=Z99/2,-2,-3))))))</f>
        <v>-3</v>
      </c>
      <c r="AD99">
        <f>IF($K$99&lt;&gt;"",Y99,IF(Z99&lt;&gt;"",AC99,""))</f>
        <v>-3</v>
      </c>
      <c r="AE99">
        <f>IF(AD99="","",VLOOKUP(AD99,'04_WUStG_Mapping'!$A:$B,2,TRUE))</f>
        <v>25</v>
      </c>
    </row>
    <row r="100" spans="1:31" x14ac:dyDescent="0.2">
      <c r="A100" t="s">
        <v>112</v>
      </c>
      <c r="B100" t="s">
        <v>638</v>
      </c>
      <c r="C100" t="s">
        <v>677</v>
      </c>
      <c r="D100" t="s">
        <v>772</v>
      </c>
      <c r="E100" t="s">
        <v>1042</v>
      </c>
      <c r="F100" t="s">
        <v>1602</v>
      </c>
      <c r="G100" t="s">
        <v>1626</v>
      </c>
      <c r="H100" t="s">
        <v>1670</v>
      </c>
      <c r="I100" t="s">
        <v>1688</v>
      </c>
      <c r="J100" t="s">
        <v>1700</v>
      </c>
      <c r="K100" t="s">
        <v>1753</v>
      </c>
      <c r="M100">
        <f>IF($K$100="","",VLOOKUP($K$100,'03_Thresholds_Archetypes'!$A:$M,2,FALSE))</f>
        <v>0</v>
      </c>
      <c r="N100">
        <f>IF($K$100="","",VLOOKUP($K$100,'03_Thresholds_Archetypes'!$A:$M,3,FALSE))</f>
        <v>30</v>
      </c>
      <c r="O100">
        <f>IF($K$100="","",VLOOKUP($K$100,'03_Thresholds_Archetypes'!$A:$M,4,FALSE))</f>
        <v>50</v>
      </c>
      <c r="P100">
        <f>IF($K$100="","",VLOOKUP($K$100,'03_Thresholds_Archetypes'!$A:$M,5,FALSE))</f>
        <v>70</v>
      </c>
      <c r="Q100">
        <f>IF($K$100="","",VLOOKUP($K$100,'03_Thresholds_Archetypes'!$A:$M,6,FALSE))</f>
        <v>90</v>
      </c>
      <c r="R100">
        <f>IF($K$100="","",VLOOKUP($K$100,'03_Thresholds_Archetypes'!$A:$M,7,FALSE))</f>
        <v>1000000000</v>
      </c>
      <c r="S100">
        <f>IF($K$100="","",VLOOKUP($K$100,'03_Thresholds_Archetypes'!$A:$M,8,FALSE))</f>
        <v>-3</v>
      </c>
      <c r="T100">
        <f>IF($K$100="","",VLOOKUP($K$100,'03_Thresholds_Archetypes'!$A:$M,9,FALSE))</f>
        <v>-2</v>
      </c>
      <c r="U100">
        <f>IF($K$100="","",VLOOKUP($K$100,'03_Thresholds_Archetypes'!$A:$M,10,FALSE))</f>
        <v>0</v>
      </c>
      <c r="V100">
        <f>IF($K$100="","",VLOOKUP($K$100,'03_Thresholds_Archetypes'!$A:$M,11,FALSE))</f>
        <v>2</v>
      </c>
      <c r="W100">
        <f>IF($K$100="","",VLOOKUP($K$100,'03_Thresholds_Archetypes'!$A:$M,12,FALSE))</f>
        <v>3</v>
      </c>
      <c r="X100">
        <f>IF($K$100="","",VLOOKUP($K$100,'03_Thresholds_Archetypes'!$A:$M,13,FALSE))</f>
        <v>3</v>
      </c>
      <c r="Y100">
        <f>IF($K$100="","",LOOKUP($L100,$M100:$R100,$S100:$X100))</f>
        <v>-3</v>
      </c>
      <c r="Z100">
        <f>IFERROR(VLOOKUP($A$100,'02_Benchmarks_by_NACE'!$A:$J,7,FALSE),"")</f>
        <v>39.5</v>
      </c>
      <c r="AA100">
        <f>IFERROR(VLOOKUP($A$100,'02_Benchmarks_by_NACE'!$A:$J,8,FALSE),"")</f>
        <v>59.25</v>
      </c>
      <c r="AB100">
        <f>IFERROR(VLOOKUP($A$100,'02_Benchmarks_by_NACE'!$A:$J,9,FALSE),"")</f>
        <v>98.75</v>
      </c>
      <c r="AC100">
        <f>IF(Z100="","",IF(LOWER($G$100)="lower_is_better",IF($L100&lt;=Z100*0.4,3,IF($L100&lt;=Z100*0.7,2,IF($L100&lt;=Z100,0,IF($L100&lt;=AB100,-2,-3)))),IF($L100&gt;=Z100*1.6,3,IF($L100&gt;=Z100*1.3,2,IF($L100&gt;=Z100,0,IF($L100&gt;=Z100/2,-2,-3))))))</f>
        <v>-3</v>
      </c>
      <c r="AD100">
        <f>IF($K$100&lt;&gt;"",Y100,IF(Z100&lt;&gt;"",AC100,""))</f>
        <v>-3</v>
      </c>
      <c r="AE100">
        <f>IF(AD100="","",VLOOKUP(AD100,'04_WUStG_Mapping'!$A:$B,2,TRUE))</f>
        <v>25</v>
      </c>
    </row>
    <row r="101" spans="1:31" x14ac:dyDescent="0.2">
      <c r="A101" t="s">
        <v>113</v>
      </c>
      <c r="B101" t="s">
        <v>638</v>
      </c>
      <c r="C101" t="s">
        <v>674</v>
      </c>
      <c r="D101" t="s">
        <v>773</v>
      </c>
      <c r="E101" t="s">
        <v>1043</v>
      </c>
      <c r="F101" t="s">
        <v>1607</v>
      </c>
      <c r="G101" t="s">
        <v>1626</v>
      </c>
      <c r="H101" t="s">
        <v>1662</v>
      </c>
      <c r="I101" t="s">
        <v>1686</v>
      </c>
      <c r="J101" t="s">
        <v>1700</v>
      </c>
      <c r="K101" t="s">
        <v>1774</v>
      </c>
      <c r="M101" t="e">
        <f>IF($K$101="","",VLOOKUP($K$101,'03_Thresholds_Archetypes'!$A:$M,2,FALSE))</f>
        <v>#N/A</v>
      </c>
      <c r="N101" t="e">
        <f>IF($K$101="","",VLOOKUP($K$101,'03_Thresholds_Archetypes'!$A:$M,3,FALSE))</f>
        <v>#N/A</v>
      </c>
      <c r="O101" t="e">
        <f>IF($K$101="","",VLOOKUP($K$101,'03_Thresholds_Archetypes'!$A:$M,4,FALSE))</f>
        <v>#N/A</v>
      </c>
      <c r="P101" t="e">
        <f>IF($K$101="","",VLOOKUP($K$101,'03_Thresholds_Archetypes'!$A:$M,5,FALSE))</f>
        <v>#N/A</v>
      </c>
      <c r="Q101" t="e">
        <f>IF($K$101="","",VLOOKUP($K$101,'03_Thresholds_Archetypes'!$A:$M,6,FALSE))</f>
        <v>#N/A</v>
      </c>
      <c r="R101" t="e">
        <f>IF($K$101="","",VLOOKUP($K$101,'03_Thresholds_Archetypes'!$A:$M,7,FALSE))</f>
        <v>#N/A</v>
      </c>
      <c r="S101" t="e">
        <f>IF($K$101="","",VLOOKUP($K$101,'03_Thresholds_Archetypes'!$A:$M,8,FALSE))</f>
        <v>#N/A</v>
      </c>
      <c r="T101" t="e">
        <f>IF($K$101="","",VLOOKUP($K$101,'03_Thresholds_Archetypes'!$A:$M,9,FALSE))</f>
        <v>#N/A</v>
      </c>
      <c r="U101" t="e">
        <f>IF($K$101="","",VLOOKUP($K$101,'03_Thresholds_Archetypes'!$A:$M,10,FALSE))</f>
        <v>#N/A</v>
      </c>
      <c r="V101" t="e">
        <f>IF($K$101="","",VLOOKUP($K$101,'03_Thresholds_Archetypes'!$A:$M,11,FALSE))</f>
        <v>#N/A</v>
      </c>
      <c r="W101" t="e">
        <f>IF($K$101="","",VLOOKUP($K$101,'03_Thresholds_Archetypes'!$A:$M,12,FALSE))</f>
        <v>#N/A</v>
      </c>
      <c r="X101" t="e">
        <f>IF($K$101="","",VLOOKUP($K$101,'03_Thresholds_Archetypes'!$A:$M,13,FALSE))</f>
        <v>#N/A</v>
      </c>
      <c r="Y101" t="e">
        <f>IF($K$101="","",LOOKUP($L101,$M101:$R101,$S101:$X101))</f>
        <v>#N/A</v>
      </c>
      <c r="Z101">
        <f>IFERROR(VLOOKUP($A$101,'02_Benchmarks_by_NACE'!$A:$J,7,FALSE),"")</f>
        <v>0.64500000000000002</v>
      </c>
      <c r="AA101">
        <f>IFERROR(VLOOKUP($A$101,'02_Benchmarks_by_NACE'!$A:$J,8,FALSE),"")</f>
        <v>0.96750000000000003</v>
      </c>
      <c r="AB101">
        <f>IFERROR(VLOOKUP($A$101,'02_Benchmarks_by_NACE'!$A:$J,9,FALSE),"")</f>
        <v>1</v>
      </c>
      <c r="AC101">
        <f>IF(Z101="","",IF(LOWER($G$101)="lower_is_better",IF($L101&lt;=Z101*0.4,3,IF($L101&lt;=Z101*0.7,2,IF($L101&lt;=Z101,0,IF($L101&lt;=AB101,-2,-3)))),IF($L101&gt;=Z101*1.6,3,IF($L101&gt;=Z101*1.3,2,IF($L101&gt;=Z101,0,IF($L101&gt;=Z101/2,-2,-3))))))</f>
        <v>-3</v>
      </c>
      <c r="AD101" t="e">
        <f>IF($K$101&lt;&gt;"",Y101,IF(Z101&lt;&gt;"",AC101,""))</f>
        <v>#N/A</v>
      </c>
      <c r="AE101" t="e">
        <f>IF(AD101="","",VLOOKUP(AD101,'04_WUStG_Mapping'!$A:$B,2,TRUE))</f>
        <v>#N/A</v>
      </c>
    </row>
    <row r="102" spans="1:31" x14ac:dyDescent="0.2">
      <c r="A102" t="s">
        <v>114</v>
      </c>
      <c r="B102" t="s">
        <v>638</v>
      </c>
      <c r="C102" t="s">
        <v>674</v>
      </c>
      <c r="D102" t="s">
        <v>773</v>
      </c>
      <c r="E102" t="s">
        <v>1044</v>
      </c>
      <c r="F102" t="s">
        <v>1602</v>
      </c>
      <c r="G102" t="s">
        <v>1627</v>
      </c>
      <c r="H102" t="s">
        <v>1663</v>
      </c>
      <c r="I102" t="s">
        <v>1686</v>
      </c>
      <c r="J102" t="s">
        <v>1700</v>
      </c>
      <c r="K102" t="s">
        <v>1775</v>
      </c>
      <c r="M102" t="e">
        <f>IF($K$102="","",VLOOKUP($K$102,'03_Thresholds_Archetypes'!$A:$M,2,FALSE))</f>
        <v>#N/A</v>
      </c>
      <c r="N102" t="e">
        <f>IF($K$102="","",VLOOKUP($K$102,'03_Thresholds_Archetypes'!$A:$M,3,FALSE))</f>
        <v>#N/A</v>
      </c>
      <c r="O102" t="e">
        <f>IF($K$102="","",VLOOKUP($K$102,'03_Thresholds_Archetypes'!$A:$M,4,FALSE))</f>
        <v>#N/A</v>
      </c>
      <c r="P102" t="e">
        <f>IF($K$102="","",VLOOKUP($K$102,'03_Thresholds_Archetypes'!$A:$M,5,FALSE))</f>
        <v>#N/A</v>
      </c>
      <c r="Q102" t="e">
        <f>IF($K$102="","",VLOOKUP($K$102,'03_Thresholds_Archetypes'!$A:$M,6,FALSE))</f>
        <v>#N/A</v>
      </c>
      <c r="R102" t="e">
        <f>IF($K$102="","",VLOOKUP($K$102,'03_Thresholds_Archetypes'!$A:$M,7,FALSE))</f>
        <v>#N/A</v>
      </c>
      <c r="S102" t="e">
        <f>IF($K$102="","",VLOOKUP($K$102,'03_Thresholds_Archetypes'!$A:$M,8,FALSE))</f>
        <v>#N/A</v>
      </c>
      <c r="T102" t="e">
        <f>IF($K$102="","",VLOOKUP($K$102,'03_Thresholds_Archetypes'!$A:$M,9,FALSE))</f>
        <v>#N/A</v>
      </c>
      <c r="U102" t="e">
        <f>IF($K$102="","",VLOOKUP($K$102,'03_Thresholds_Archetypes'!$A:$M,10,FALSE))</f>
        <v>#N/A</v>
      </c>
      <c r="V102" t="e">
        <f>IF($K$102="","",VLOOKUP($K$102,'03_Thresholds_Archetypes'!$A:$M,11,FALSE))</f>
        <v>#N/A</v>
      </c>
      <c r="W102" t="e">
        <f>IF($K$102="","",VLOOKUP($K$102,'03_Thresholds_Archetypes'!$A:$M,12,FALSE))</f>
        <v>#N/A</v>
      </c>
      <c r="X102" t="e">
        <f>IF($K$102="","",VLOOKUP($K$102,'03_Thresholds_Archetypes'!$A:$M,13,FALSE))</f>
        <v>#N/A</v>
      </c>
      <c r="Y102" t="e">
        <f>IF($K$102="","",LOOKUP($L102,$M102:$R102,$S102:$X102))</f>
        <v>#N/A</v>
      </c>
      <c r="Z102">
        <f>IFERROR(VLOOKUP($A$102,'02_Benchmarks_by_NACE'!$A:$J,7,FALSE),"")</f>
        <v>15.5</v>
      </c>
      <c r="AA102">
        <f>IFERROR(VLOOKUP($A$102,'02_Benchmarks_by_NACE'!$A:$J,8,FALSE),"")</f>
        <v>23.25</v>
      </c>
      <c r="AB102">
        <f>IFERROR(VLOOKUP($A$102,'02_Benchmarks_by_NACE'!$A:$J,9,FALSE),"")</f>
        <v>38.75</v>
      </c>
      <c r="AC102">
        <f>IF(Z102="","",IF(LOWER($G$102)="lower_is_better",IF($L102&lt;=Z102*0.4,3,IF($L102&lt;=Z102*0.7,2,IF($L102&lt;=Z102,0,IF($L102&lt;=AB102,-2,-3)))),IF($L102&gt;=Z102*1.6,3,IF($L102&gt;=Z102*1.3,2,IF($L102&gt;=Z102,0,IF($L102&gt;=Z102/2,-2,-3))))))</f>
        <v>3</v>
      </c>
      <c r="AD102" t="e">
        <f>IF($K$102&lt;&gt;"",Y102,IF(Z102&lt;&gt;"",AC102,""))</f>
        <v>#N/A</v>
      </c>
      <c r="AE102" t="e">
        <f>IF(AD102="","",VLOOKUP(AD102,'04_WUStG_Mapping'!$A:$B,2,TRUE))</f>
        <v>#N/A</v>
      </c>
    </row>
    <row r="103" spans="1:31" x14ac:dyDescent="0.2">
      <c r="A103" t="s">
        <v>115</v>
      </c>
      <c r="B103" t="s">
        <v>638</v>
      </c>
      <c r="C103" t="s">
        <v>674</v>
      </c>
      <c r="D103" t="s">
        <v>773</v>
      </c>
      <c r="E103" t="s">
        <v>1045</v>
      </c>
      <c r="F103" t="s">
        <v>1608</v>
      </c>
      <c r="G103" t="s">
        <v>1626</v>
      </c>
      <c r="H103" t="s">
        <v>1664</v>
      </c>
      <c r="I103" t="s">
        <v>1686</v>
      </c>
      <c r="J103" t="s">
        <v>1700</v>
      </c>
      <c r="K103" t="s">
        <v>1774</v>
      </c>
      <c r="M103" t="e">
        <f>IF($K$103="","",VLOOKUP($K$103,'03_Thresholds_Archetypes'!$A:$M,2,FALSE))</f>
        <v>#N/A</v>
      </c>
      <c r="N103" t="e">
        <f>IF($K$103="","",VLOOKUP($K$103,'03_Thresholds_Archetypes'!$A:$M,3,FALSE))</f>
        <v>#N/A</v>
      </c>
      <c r="O103" t="e">
        <f>IF($K$103="","",VLOOKUP($K$103,'03_Thresholds_Archetypes'!$A:$M,4,FALSE))</f>
        <v>#N/A</v>
      </c>
      <c r="P103" t="e">
        <f>IF($K$103="","",VLOOKUP($K$103,'03_Thresholds_Archetypes'!$A:$M,5,FALSE))</f>
        <v>#N/A</v>
      </c>
      <c r="Q103" t="e">
        <f>IF($K$103="","",VLOOKUP($K$103,'03_Thresholds_Archetypes'!$A:$M,6,FALSE))</f>
        <v>#N/A</v>
      </c>
      <c r="R103" t="e">
        <f>IF($K$103="","",VLOOKUP($K$103,'03_Thresholds_Archetypes'!$A:$M,7,FALSE))</f>
        <v>#N/A</v>
      </c>
      <c r="S103" t="e">
        <f>IF($K$103="","",VLOOKUP($K$103,'03_Thresholds_Archetypes'!$A:$M,8,FALSE))</f>
        <v>#N/A</v>
      </c>
      <c r="T103" t="e">
        <f>IF($K$103="","",VLOOKUP($K$103,'03_Thresholds_Archetypes'!$A:$M,9,FALSE))</f>
        <v>#N/A</v>
      </c>
      <c r="U103" t="e">
        <f>IF($K$103="","",VLOOKUP($K$103,'03_Thresholds_Archetypes'!$A:$M,10,FALSE))</f>
        <v>#N/A</v>
      </c>
      <c r="V103" t="e">
        <f>IF($K$103="","",VLOOKUP($K$103,'03_Thresholds_Archetypes'!$A:$M,11,FALSE))</f>
        <v>#N/A</v>
      </c>
      <c r="W103" t="e">
        <f>IF($K$103="","",VLOOKUP($K$103,'03_Thresholds_Archetypes'!$A:$M,12,FALSE))</f>
        <v>#N/A</v>
      </c>
      <c r="X103" t="e">
        <f>IF($K$103="","",VLOOKUP($K$103,'03_Thresholds_Archetypes'!$A:$M,13,FALSE))</f>
        <v>#N/A</v>
      </c>
      <c r="Y103" t="e">
        <f>IF($K$103="","",LOOKUP($L103,$M103:$R103,$S103:$X103))</f>
        <v>#N/A</v>
      </c>
      <c r="Z103">
        <f>IFERROR(VLOOKUP($A$103,'02_Benchmarks_by_NACE'!$A:$J,7,FALSE),"")</f>
        <v>1.5</v>
      </c>
      <c r="AA103">
        <f>IFERROR(VLOOKUP($A$103,'02_Benchmarks_by_NACE'!$A:$J,8,FALSE),"")</f>
        <v>2.25</v>
      </c>
      <c r="AB103">
        <f>IFERROR(VLOOKUP($A$103,'02_Benchmarks_by_NACE'!$A:$J,9,FALSE),"")</f>
        <v>3.75</v>
      </c>
      <c r="AC103">
        <f>IF(Z103="","",IF(LOWER($G$103)="lower_is_better",IF($L103&lt;=Z103*0.4,3,IF($L103&lt;=Z103*0.7,2,IF($L103&lt;=Z103,0,IF($L103&lt;=AB103,-2,-3)))),IF($L103&gt;=Z103*1.6,3,IF($L103&gt;=Z103*1.3,2,IF($L103&gt;=Z103,0,IF($L103&gt;=Z103/2,-2,-3))))))</f>
        <v>-3</v>
      </c>
      <c r="AD103" t="e">
        <f>IF($K$103&lt;&gt;"",Y103,IF(Z103&lt;&gt;"",AC103,""))</f>
        <v>#N/A</v>
      </c>
      <c r="AE103" t="e">
        <f>IF(AD103="","",VLOOKUP(AD103,'04_WUStG_Mapping'!$A:$B,2,TRUE))</f>
        <v>#N/A</v>
      </c>
    </row>
    <row r="104" spans="1:31" x14ac:dyDescent="0.2">
      <c r="A104" t="s">
        <v>116</v>
      </c>
      <c r="B104" t="s">
        <v>638</v>
      </c>
      <c r="C104" t="s">
        <v>672</v>
      </c>
      <c r="D104" t="s">
        <v>774</v>
      </c>
      <c r="E104" t="s">
        <v>1046</v>
      </c>
      <c r="F104" t="s">
        <v>1601</v>
      </c>
      <c r="G104" t="s">
        <v>1626</v>
      </c>
      <c r="H104" t="s">
        <v>1654</v>
      </c>
      <c r="I104" t="s">
        <v>1682</v>
      </c>
      <c r="J104" t="s">
        <v>1697</v>
      </c>
      <c r="K104" t="s">
        <v>1753</v>
      </c>
      <c r="M104">
        <f>IF($K$104="","",VLOOKUP($K$104,'03_Thresholds_Archetypes'!$A:$M,2,FALSE))</f>
        <v>0</v>
      </c>
      <c r="N104">
        <f>IF($K$104="","",VLOOKUP($K$104,'03_Thresholds_Archetypes'!$A:$M,3,FALSE))</f>
        <v>30</v>
      </c>
      <c r="O104">
        <f>IF($K$104="","",VLOOKUP($K$104,'03_Thresholds_Archetypes'!$A:$M,4,FALSE))</f>
        <v>50</v>
      </c>
      <c r="P104">
        <f>IF($K$104="","",VLOOKUP($K$104,'03_Thresholds_Archetypes'!$A:$M,5,FALSE))</f>
        <v>70</v>
      </c>
      <c r="Q104">
        <f>IF($K$104="","",VLOOKUP($K$104,'03_Thresholds_Archetypes'!$A:$M,6,FALSE))</f>
        <v>90</v>
      </c>
      <c r="R104">
        <f>IF($K$104="","",VLOOKUP($K$104,'03_Thresholds_Archetypes'!$A:$M,7,FALSE))</f>
        <v>1000000000</v>
      </c>
      <c r="S104">
        <f>IF($K$104="","",VLOOKUP($K$104,'03_Thresholds_Archetypes'!$A:$M,8,FALSE))</f>
        <v>-3</v>
      </c>
      <c r="T104">
        <f>IF($K$104="","",VLOOKUP($K$104,'03_Thresholds_Archetypes'!$A:$M,9,FALSE))</f>
        <v>-2</v>
      </c>
      <c r="U104">
        <f>IF($K$104="","",VLOOKUP($K$104,'03_Thresholds_Archetypes'!$A:$M,10,FALSE))</f>
        <v>0</v>
      </c>
      <c r="V104">
        <f>IF($K$104="","",VLOOKUP($K$104,'03_Thresholds_Archetypes'!$A:$M,11,FALSE))</f>
        <v>2</v>
      </c>
      <c r="W104">
        <f>IF($K$104="","",VLOOKUP($K$104,'03_Thresholds_Archetypes'!$A:$M,12,FALSE))</f>
        <v>3</v>
      </c>
      <c r="X104">
        <f>IF($K$104="","",VLOOKUP($K$104,'03_Thresholds_Archetypes'!$A:$M,13,FALSE))</f>
        <v>3</v>
      </c>
      <c r="Y104">
        <f>IF($K$104="","",LOOKUP($L104,$M104:$R104,$S104:$X104))</f>
        <v>-3</v>
      </c>
      <c r="Z104">
        <f>IFERROR(VLOOKUP($A$104,'02_Benchmarks_by_NACE'!$A:$J,7,FALSE),"")</f>
        <v>69.5</v>
      </c>
      <c r="AA104">
        <f>IFERROR(VLOOKUP($A$104,'02_Benchmarks_by_NACE'!$A:$J,8,FALSE),"")</f>
        <v>100</v>
      </c>
      <c r="AB104">
        <f>IFERROR(VLOOKUP($A$104,'02_Benchmarks_by_NACE'!$A:$J,9,FALSE),"")</f>
        <v>100</v>
      </c>
      <c r="AC104">
        <f>IF(Z104="","",IF(LOWER($G$104)="lower_is_better",IF($L104&lt;=Z104*0.4,3,IF($L104&lt;=Z104*0.7,2,IF($L104&lt;=Z104,0,IF($L104&lt;=AB104,-2,-3)))),IF($L104&gt;=Z104*1.6,3,IF($L104&gt;=Z104*1.3,2,IF($L104&gt;=Z104,0,IF($L104&gt;=Z104/2,-2,-3))))))</f>
        <v>-3</v>
      </c>
      <c r="AD104">
        <f>IF($K$104&lt;&gt;"",Y104,IF(Z104&lt;&gt;"",AC104,""))</f>
        <v>-3</v>
      </c>
      <c r="AE104">
        <f>IF(AD104="","",VLOOKUP(AD104,'04_WUStG_Mapping'!$A:$B,2,TRUE))</f>
        <v>25</v>
      </c>
    </row>
    <row r="105" spans="1:31" x14ac:dyDescent="0.2">
      <c r="A105" t="s">
        <v>117</v>
      </c>
      <c r="B105" t="s">
        <v>638</v>
      </c>
      <c r="C105" t="s">
        <v>672</v>
      </c>
      <c r="D105" t="s">
        <v>774</v>
      </c>
      <c r="E105" t="s">
        <v>1047</v>
      </c>
      <c r="F105" t="s">
        <v>1602</v>
      </c>
      <c r="G105" t="s">
        <v>1626</v>
      </c>
      <c r="H105" t="s">
        <v>1655</v>
      </c>
      <c r="I105" t="s">
        <v>1682</v>
      </c>
      <c r="J105" t="s">
        <v>1698</v>
      </c>
      <c r="K105" t="s">
        <v>1753</v>
      </c>
      <c r="M105">
        <f>IF($K$105="","",VLOOKUP($K$105,'03_Thresholds_Archetypes'!$A:$M,2,FALSE))</f>
        <v>0</v>
      </c>
      <c r="N105">
        <f>IF($K$105="","",VLOOKUP($K$105,'03_Thresholds_Archetypes'!$A:$M,3,FALSE))</f>
        <v>30</v>
      </c>
      <c r="O105">
        <f>IF($K$105="","",VLOOKUP($K$105,'03_Thresholds_Archetypes'!$A:$M,4,FALSE))</f>
        <v>50</v>
      </c>
      <c r="P105">
        <f>IF($K$105="","",VLOOKUP($K$105,'03_Thresholds_Archetypes'!$A:$M,5,FALSE))</f>
        <v>70</v>
      </c>
      <c r="Q105">
        <f>IF($K$105="","",VLOOKUP($K$105,'03_Thresholds_Archetypes'!$A:$M,6,FALSE))</f>
        <v>90</v>
      </c>
      <c r="R105">
        <f>IF($K$105="","",VLOOKUP($K$105,'03_Thresholds_Archetypes'!$A:$M,7,FALSE))</f>
        <v>1000000000</v>
      </c>
      <c r="S105">
        <f>IF($K$105="","",VLOOKUP($K$105,'03_Thresholds_Archetypes'!$A:$M,8,FALSE))</f>
        <v>-3</v>
      </c>
      <c r="T105">
        <f>IF($K$105="","",VLOOKUP($K$105,'03_Thresholds_Archetypes'!$A:$M,9,FALSE))</f>
        <v>-2</v>
      </c>
      <c r="U105">
        <f>IF($K$105="","",VLOOKUP($K$105,'03_Thresholds_Archetypes'!$A:$M,10,FALSE))</f>
        <v>0</v>
      </c>
      <c r="V105">
        <f>IF($K$105="","",VLOOKUP($K$105,'03_Thresholds_Archetypes'!$A:$M,11,FALSE))</f>
        <v>2</v>
      </c>
      <c r="W105">
        <f>IF($K$105="","",VLOOKUP($K$105,'03_Thresholds_Archetypes'!$A:$M,12,FALSE))</f>
        <v>3</v>
      </c>
      <c r="X105">
        <f>IF($K$105="","",VLOOKUP($K$105,'03_Thresholds_Archetypes'!$A:$M,13,FALSE))</f>
        <v>3</v>
      </c>
      <c r="Y105">
        <f>IF($K$105="","",LOOKUP($L105,$M105:$R105,$S105:$X105))</f>
        <v>-3</v>
      </c>
      <c r="Z105">
        <f>IFERROR(VLOOKUP($A$105,'02_Benchmarks_by_NACE'!$A:$J,7,FALSE),"")</f>
        <v>59.5</v>
      </c>
      <c r="AA105">
        <f>IFERROR(VLOOKUP($A$105,'02_Benchmarks_by_NACE'!$A:$J,8,FALSE),"")</f>
        <v>89.25</v>
      </c>
      <c r="AB105">
        <f>IFERROR(VLOOKUP($A$105,'02_Benchmarks_by_NACE'!$A:$J,9,FALSE),"")</f>
        <v>100</v>
      </c>
      <c r="AC105">
        <f>IF(Z105="","",IF(LOWER($G$105)="lower_is_better",IF($L105&lt;=Z105*0.4,3,IF($L105&lt;=Z105*0.7,2,IF($L105&lt;=Z105,0,IF($L105&lt;=AB105,-2,-3)))),IF($L105&gt;=Z105*1.6,3,IF($L105&gt;=Z105*1.3,2,IF($L105&gt;=Z105,0,IF($L105&gt;=Z105/2,-2,-3))))))</f>
        <v>-3</v>
      </c>
      <c r="AD105">
        <f>IF($K$105&lt;&gt;"",Y105,IF(Z105&lt;&gt;"",AC105,""))</f>
        <v>-3</v>
      </c>
      <c r="AE105">
        <f>IF(AD105="","",VLOOKUP(AD105,'04_WUStG_Mapping'!$A:$B,2,TRUE))</f>
        <v>25</v>
      </c>
    </row>
    <row r="106" spans="1:31" x14ac:dyDescent="0.2">
      <c r="A106" t="s">
        <v>118</v>
      </c>
      <c r="B106" t="s">
        <v>638</v>
      </c>
      <c r="C106" t="s">
        <v>672</v>
      </c>
      <c r="D106" t="s">
        <v>774</v>
      </c>
      <c r="E106" t="s">
        <v>1048</v>
      </c>
      <c r="F106" t="s">
        <v>1603</v>
      </c>
      <c r="G106" t="s">
        <v>1627</v>
      </c>
      <c r="H106" t="s">
        <v>1656</v>
      </c>
      <c r="I106" t="s">
        <v>1682</v>
      </c>
      <c r="J106" t="s">
        <v>1699</v>
      </c>
      <c r="K106" t="s">
        <v>1755</v>
      </c>
      <c r="M106">
        <f>IF($K$106="","",VLOOKUP($K$106,'03_Thresholds_Archetypes'!$A:$M,2,FALSE))</f>
        <v>0</v>
      </c>
      <c r="N106">
        <f>IF($K$106="","",VLOOKUP($K$106,'03_Thresholds_Archetypes'!$A:$M,3,FALSE))</f>
        <v>1</v>
      </c>
      <c r="O106">
        <f>IF($K$106="","",VLOOKUP($K$106,'03_Thresholds_Archetypes'!$A:$M,4,FALSE))</f>
        <v>3</v>
      </c>
      <c r="P106">
        <f>IF($K$106="","",VLOOKUP($K$106,'03_Thresholds_Archetypes'!$A:$M,5,FALSE))</f>
        <v>5</v>
      </c>
      <c r="Q106">
        <f>IF($K$106="","",VLOOKUP($K$106,'03_Thresholds_Archetypes'!$A:$M,6,FALSE))</f>
        <v>1000000000</v>
      </c>
      <c r="R106">
        <f>IF($K$106="","",VLOOKUP($K$106,'03_Thresholds_Archetypes'!$A:$M,7,FALSE))</f>
        <v>1000000000</v>
      </c>
      <c r="S106">
        <f>IF($K$106="","",VLOOKUP($K$106,'03_Thresholds_Archetypes'!$A:$M,8,FALSE))</f>
        <v>3</v>
      </c>
      <c r="T106">
        <f>IF($K$106="","",VLOOKUP($K$106,'03_Thresholds_Archetypes'!$A:$M,9,FALSE))</f>
        <v>2</v>
      </c>
      <c r="U106">
        <f>IF($K$106="","",VLOOKUP($K$106,'03_Thresholds_Archetypes'!$A:$M,10,FALSE))</f>
        <v>0</v>
      </c>
      <c r="V106">
        <f>IF($K$106="","",VLOOKUP($K$106,'03_Thresholds_Archetypes'!$A:$M,11,FALSE))</f>
        <v>-2</v>
      </c>
      <c r="W106">
        <f>IF($K$106="","",VLOOKUP($K$106,'03_Thresholds_Archetypes'!$A:$M,12,FALSE))</f>
        <v>-3</v>
      </c>
      <c r="X106">
        <f>IF($K$106="","",VLOOKUP($K$106,'03_Thresholds_Archetypes'!$A:$M,13,FALSE))</f>
        <v>-3</v>
      </c>
      <c r="Y106">
        <f>IF($K$106="","",LOOKUP($L106,$M106:$R106,$S106:$X106))</f>
        <v>3</v>
      </c>
      <c r="Z106">
        <f>IFERROR(VLOOKUP($A$106,'02_Benchmarks_by_NACE'!$A:$J,7,FALSE),"")</f>
        <v>3</v>
      </c>
      <c r="AA106">
        <f>IFERROR(VLOOKUP($A$106,'02_Benchmarks_by_NACE'!$A:$J,8,FALSE),"")</f>
        <v>4.5</v>
      </c>
      <c r="AB106">
        <f>IFERROR(VLOOKUP($A$106,'02_Benchmarks_by_NACE'!$A:$J,9,FALSE),"")</f>
        <v>7.5</v>
      </c>
      <c r="AC106">
        <f>IF(Z106="","",IF(LOWER($G$106)="lower_is_better",IF($L106&lt;=Z106*0.4,3,IF($L106&lt;=Z106*0.7,2,IF($L106&lt;=Z106,0,IF($L106&lt;=AB106,-2,-3)))),IF($L106&gt;=Z106*1.6,3,IF($L106&gt;=Z106*1.3,2,IF($L106&gt;=Z106,0,IF($L106&gt;=Z106/2,-2,-3))))))</f>
        <v>3</v>
      </c>
      <c r="AD106">
        <f>IF($K$106&lt;&gt;"",Y106,IF(Z106&lt;&gt;"",AC106,""))</f>
        <v>3</v>
      </c>
      <c r="AE106">
        <f>IF(AD106="","",VLOOKUP(AD106,'04_WUStG_Mapping'!$A:$B,2,TRUE))</f>
        <v>0</v>
      </c>
    </row>
    <row r="107" spans="1:31" x14ac:dyDescent="0.2">
      <c r="A107" t="s">
        <v>119</v>
      </c>
      <c r="B107" t="s">
        <v>638</v>
      </c>
      <c r="C107" t="s">
        <v>674</v>
      </c>
      <c r="D107" t="s">
        <v>775</v>
      </c>
      <c r="E107" t="s">
        <v>1049</v>
      </c>
      <c r="F107" t="s">
        <v>1606</v>
      </c>
      <c r="G107" t="s">
        <v>1627</v>
      </c>
      <c r="H107" t="s">
        <v>1659</v>
      </c>
      <c r="I107" t="s">
        <v>1685</v>
      </c>
      <c r="J107" t="s">
        <v>1700</v>
      </c>
      <c r="K107" t="s">
        <v>1755</v>
      </c>
      <c r="M107">
        <f>IF($K$107="","",VLOOKUP($K$107,'03_Thresholds_Archetypes'!$A:$M,2,FALSE))</f>
        <v>0</v>
      </c>
      <c r="N107">
        <f>IF($K$107="","",VLOOKUP($K$107,'03_Thresholds_Archetypes'!$A:$M,3,FALSE))</f>
        <v>1</v>
      </c>
      <c r="O107">
        <f>IF($K$107="","",VLOOKUP($K$107,'03_Thresholds_Archetypes'!$A:$M,4,FALSE))</f>
        <v>3</v>
      </c>
      <c r="P107">
        <f>IF($K$107="","",VLOOKUP($K$107,'03_Thresholds_Archetypes'!$A:$M,5,FALSE))</f>
        <v>5</v>
      </c>
      <c r="Q107">
        <f>IF($K$107="","",VLOOKUP($K$107,'03_Thresholds_Archetypes'!$A:$M,6,FALSE))</f>
        <v>1000000000</v>
      </c>
      <c r="R107">
        <f>IF($K$107="","",VLOOKUP($K$107,'03_Thresholds_Archetypes'!$A:$M,7,FALSE))</f>
        <v>1000000000</v>
      </c>
      <c r="S107">
        <f>IF($K$107="","",VLOOKUP($K$107,'03_Thresholds_Archetypes'!$A:$M,8,FALSE))</f>
        <v>3</v>
      </c>
      <c r="T107">
        <f>IF($K$107="","",VLOOKUP($K$107,'03_Thresholds_Archetypes'!$A:$M,9,FALSE))</f>
        <v>2</v>
      </c>
      <c r="U107">
        <f>IF($K$107="","",VLOOKUP($K$107,'03_Thresholds_Archetypes'!$A:$M,10,FALSE))</f>
        <v>0</v>
      </c>
      <c r="V107">
        <f>IF($K$107="","",VLOOKUP($K$107,'03_Thresholds_Archetypes'!$A:$M,11,FALSE))</f>
        <v>-2</v>
      </c>
      <c r="W107">
        <f>IF($K$107="","",VLOOKUP($K$107,'03_Thresholds_Archetypes'!$A:$M,12,FALSE))</f>
        <v>-3</v>
      </c>
      <c r="X107">
        <f>IF($K$107="","",VLOOKUP($K$107,'03_Thresholds_Archetypes'!$A:$M,13,FALSE))</f>
        <v>-3</v>
      </c>
      <c r="Y107">
        <f>IF($K$107="","",LOOKUP($L107,$M107:$R107,$S107:$X107))</f>
        <v>3</v>
      </c>
      <c r="Z107">
        <f>IFERROR(VLOOKUP($A$107,'02_Benchmarks_by_NACE'!$A:$J,7,FALSE),"")</f>
        <v>0.5</v>
      </c>
      <c r="AA107">
        <f>IFERROR(VLOOKUP($A$107,'02_Benchmarks_by_NACE'!$A:$J,8,FALSE),"")</f>
        <v>0.75</v>
      </c>
      <c r="AB107">
        <f>IFERROR(VLOOKUP($A$107,'02_Benchmarks_by_NACE'!$A:$J,9,FALSE),"")</f>
        <v>1.25</v>
      </c>
      <c r="AC107">
        <f>IF(Z107="","",IF(LOWER($G$107)="lower_is_better",IF($L107&lt;=Z107*0.4,3,IF($L107&lt;=Z107*0.7,2,IF($L107&lt;=Z107,0,IF($L107&lt;=AB107,-2,-3)))),IF($L107&gt;=Z107*1.6,3,IF($L107&gt;=Z107*1.3,2,IF($L107&gt;=Z107,0,IF($L107&gt;=Z107/2,-2,-3))))))</f>
        <v>3</v>
      </c>
      <c r="AD107">
        <f>IF($K$107&lt;&gt;"",Y107,IF(Z107&lt;&gt;"",AC107,""))</f>
        <v>3</v>
      </c>
      <c r="AE107">
        <f>IF(AD107="","",VLOOKUP(AD107,'04_WUStG_Mapping'!$A:$B,2,TRUE))</f>
        <v>0</v>
      </c>
    </row>
    <row r="108" spans="1:31" x14ac:dyDescent="0.2">
      <c r="A108" t="s">
        <v>120</v>
      </c>
      <c r="B108" t="s">
        <v>638</v>
      </c>
      <c r="C108" t="s">
        <v>674</v>
      </c>
      <c r="D108" t="s">
        <v>775</v>
      </c>
      <c r="E108" t="s">
        <v>1050</v>
      </c>
      <c r="F108" t="s">
        <v>1607</v>
      </c>
      <c r="G108" t="s">
        <v>1626</v>
      </c>
      <c r="H108" t="s">
        <v>1660</v>
      </c>
      <c r="I108" t="s">
        <v>1685</v>
      </c>
      <c r="J108" t="s">
        <v>1700</v>
      </c>
      <c r="K108" t="s">
        <v>1774</v>
      </c>
      <c r="M108" t="e">
        <f>IF($K$108="","",VLOOKUP($K$108,'03_Thresholds_Archetypes'!$A:$M,2,FALSE))</f>
        <v>#N/A</v>
      </c>
      <c r="N108" t="e">
        <f>IF($K$108="","",VLOOKUP($K$108,'03_Thresholds_Archetypes'!$A:$M,3,FALSE))</f>
        <v>#N/A</v>
      </c>
      <c r="O108" t="e">
        <f>IF($K$108="","",VLOOKUP($K$108,'03_Thresholds_Archetypes'!$A:$M,4,FALSE))</f>
        <v>#N/A</v>
      </c>
      <c r="P108" t="e">
        <f>IF($K$108="","",VLOOKUP($K$108,'03_Thresholds_Archetypes'!$A:$M,5,FALSE))</f>
        <v>#N/A</v>
      </c>
      <c r="Q108" t="e">
        <f>IF($K$108="","",VLOOKUP($K$108,'03_Thresholds_Archetypes'!$A:$M,6,FALSE))</f>
        <v>#N/A</v>
      </c>
      <c r="R108" t="e">
        <f>IF($K$108="","",VLOOKUP($K$108,'03_Thresholds_Archetypes'!$A:$M,7,FALSE))</f>
        <v>#N/A</v>
      </c>
      <c r="S108" t="e">
        <f>IF($K$108="","",VLOOKUP($K$108,'03_Thresholds_Archetypes'!$A:$M,8,FALSE))</f>
        <v>#N/A</v>
      </c>
      <c r="T108" t="e">
        <f>IF($K$108="","",VLOOKUP($K$108,'03_Thresholds_Archetypes'!$A:$M,9,FALSE))</f>
        <v>#N/A</v>
      </c>
      <c r="U108" t="e">
        <f>IF($K$108="","",VLOOKUP($K$108,'03_Thresholds_Archetypes'!$A:$M,10,FALSE))</f>
        <v>#N/A</v>
      </c>
      <c r="V108" t="e">
        <f>IF($K$108="","",VLOOKUP($K$108,'03_Thresholds_Archetypes'!$A:$M,11,FALSE))</f>
        <v>#N/A</v>
      </c>
      <c r="W108" t="e">
        <f>IF($K$108="","",VLOOKUP($K$108,'03_Thresholds_Archetypes'!$A:$M,12,FALSE))</f>
        <v>#N/A</v>
      </c>
      <c r="X108" t="e">
        <f>IF($K$108="","",VLOOKUP($K$108,'03_Thresholds_Archetypes'!$A:$M,13,FALSE))</f>
        <v>#N/A</v>
      </c>
      <c r="Y108" t="e">
        <f>IF($K$108="","",LOOKUP($L108,$M108:$R108,$S108:$X108))</f>
        <v>#N/A</v>
      </c>
      <c r="Z108">
        <f>IFERROR(VLOOKUP($A$108,'02_Benchmarks_by_NACE'!$A:$J,7,FALSE),"")</f>
        <v>0.66999999999999993</v>
      </c>
      <c r="AA108">
        <f>IFERROR(VLOOKUP($A$108,'02_Benchmarks_by_NACE'!$A:$J,8,FALSE),"")</f>
        <v>1</v>
      </c>
      <c r="AB108">
        <f>IFERROR(VLOOKUP($A$108,'02_Benchmarks_by_NACE'!$A:$J,9,FALSE),"")</f>
        <v>1</v>
      </c>
      <c r="AC108">
        <f>IF(Z108="","",IF(LOWER($G$108)="lower_is_better",IF($L108&lt;=Z108*0.4,3,IF($L108&lt;=Z108*0.7,2,IF($L108&lt;=Z108,0,IF($L108&lt;=AB108,-2,-3)))),IF($L108&gt;=Z108*1.6,3,IF($L108&gt;=Z108*1.3,2,IF($L108&gt;=Z108,0,IF($L108&gt;=Z108/2,-2,-3))))))</f>
        <v>-3</v>
      </c>
      <c r="AD108" t="e">
        <f>IF($K$108&lt;&gt;"",Y108,IF(Z108&lt;&gt;"",AC108,""))</f>
        <v>#N/A</v>
      </c>
      <c r="AE108" t="e">
        <f>IF(AD108="","",VLOOKUP(AD108,'04_WUStG_Mapping'!$A:$B,2,TRUE))</f>
        <v>#N/A</v>
      </c>
    </row>
    <row r="109" spans="1:31" x14ac:dyDescent="0.2">
      <c r="A109" t="s">
        <v>121</v>
      </c>
      <c r="B109" t="s">
        <v>638</v>
      </c>
      <c r="C109" t="s">
        <v>674</v>
      </c>
      <c r="D109" t="s">
        <v>775</v>
      </c>
      <c r="E109" t="s">
        <v>1051</v>
      </c>
      <c r="F109" t="s">
        <v>1607</v>
      </c>
      <c r="G109" t="s">
        <v>1626</v>
      </c>
      <c r="H109" t="s">
        <v>1661</v>
      </c>
      <c r="I109" t="s">
        <v>1685</v>
      </c>
      <c r="J109" t="s">
        <v>1700</v>
      </c>
      <c r="K109" t="s">
        <v>1774</v>
      </c>
      <c r="M109" t="e">
        <f>IF($K$109="","",VLOOKUP($K$109,'03_Thresholds_Archetypes'!$A:$M,2,FALSE))</f>
        <v>#N/A</v>
      </c>
      <c r="N109" t="e">
        <f>IF($K$109="","",VLOOKUP($K$109,'03_Thresholds_Archetypes'!$A:$M,3,FALSE))</f>
        <v>#N/A</v>
      </c>
      <c r="O109" t="e">
        <f>IF($K$109="","",VLOOKUP($K$109,'03_Thresholds_Archetypes'!$A:$M,4,FALSE))</f>
        <v>#N/A</v>
      </c>
      <c r="P109" t="e">
        <f>IF($K$109="","",VLOOKUP($K$109,'03_Thresholds_Archetypes'!$A:$M,5,FALSE))</f>
        <v>#N/A</v>
      </c>
      <c r="Q109" t="e">
        <f>IF($K$109="","",VLOOKUP($K$109,'03_Thresholds_Archetypes'!$A:$M,6,FALSE))</f>
        <v>#N/A</v>
      </c>
      <c r="R109" t="e">
        <f>IF($K$109="","",VLOOKUP($K$109,'03_Thresholds_Archetypes'!$A:$M,7,FALSE))</f>
        <v>#N/A</v>
      </c>
      <c r="S109" t="e">
        <f>IF($K$109="","",VLOOKUP($K$109,'03_Thresholds_Archetypes'!$A:$M,8,FALSE))</f>
        <v>#N/A</v>
      </c>
      <c r="T109" t="e">
        <f>IF($K$109="","",VLOOKUP($K$109,'03_Thresholds_Archetypes'!$A:$M,9,FALSE))</f>
        <v>#N/A</v>
      </c>
      <c r="U109" t="e">
        <f>IF($K$109="","",VLOOKUP($K$109,'03_Thresholds_Archetypes'!$A:$M,10,FALSE))</f>
        <v>#N/A</v>
      </c>
      <c r="V109" t="e">
        <f>IF($K$109="","",VLOOKUP($K$109,'03_Thresholds_Archetypes'!$A:$M,11,FALSE))</f>
        <v>#N/A</v>
      </c>
      <c r="W109" t="e">
        <f>IF($K$109="","",VLOOKUP($K$109,'03_Thresholds_Archetypes'!$A:$M,12,FALSE))</f>
        <v>#N/A</v>
      </c>
      <c r="X109" t="e">
        <f>IF($K$109="","",VLOOKUP($K$109,'03_Thresholds_Archetypes'!$A:$M,13,FALSE))</f>
        <v>#N/A</v>
      </c>
      <c r="Y109" t="e">
        <f>IF($K$109="","",LOOKUP($L109,$M109:$R109,$S109:$X109))</f>
        <v>#N/A</v>
      </c>
      <c r="Z109">
        <f>IFERROR(VLOOKUP($A$109,'02_Benchmarks_by_NACE'!$A:$J,7,FALSE),"")</f>
        <v>0.5</v>
      </c>
      <c r="AA109">
        <f>IFERROR(VLOOKUP($A$109,'02_Benchmarks_by_NACE'!$A:$J,8,FALSE),"")</f>
        <v>0.75</v>
      </c>
      <c r="AB109">
        <f>IFERROR(VLOOKUP($A$109,'02_Benchmarks_by_NACE'!$A:$J,9,FALSE),"")</f>
        <v>0.9</v>
      </c>
      <c r="AC109">
        <f>IF(Z109="","",IF(LOWER($G$109)="lower_is_better",IF($L109&lt;=Z109*0.4,3,IF($L109&lt;=Z109*0.7,2,IF($L109&lt;=Z109,0,IF($L109&lt;=AB109,-2,-3)))),IF($L109&gt;=Z109*1.6,3,IF($L109&gt;=Z109*1.3,2,IF($L109&gt;=Z109,0,IF($L109&gt;=Z109/2,-2,-3))))))</f>
        <v>-3</v>
      </c>
      <c r="AD109" t="e">
        <f>IF($K$109&lt;&gt;"",Y109,IF(Z109&lt;&gt;"",AC109,""))</f>
        <v>#N/A</v>
      </c>
      <c r="AE109" t="e">
        <f>IF(AD109="","",VLOOKUP(AD109,'04_WUStG_Mapping'!$A:$B,2,TRUE))</f>
        <v>#N/A</v>
      </c>
    </row>
    <row r="110" spans="1:31" x14ac:dyDescent="0.2">
      <c r="A110" t="s">
        <v>122</v>
      </c>
      <c r="B110" t="s">
        <v>639</v>
      </c>
      <c r="C110" t="s">
        <v>678</v>
      </c>
      <c r="D110" t="s">
        <v>776</v>
      </c>
      <c r="E110" t="s">
        <v>1052</v>
      </c>
      <c r="F110" t="s">
        <v>1602</v>
      </c>
      <c r="G110" t="s">
        <v>1627</v>
      </c>
      <c r="H110" t="s">
        <v>1674</v>
      </c>
      <c r="I110" t="s">
        <v>1682</v>
      </c>
      <c r="J110" t="s">
        <v>1709</v>
      </c>
      <c r="K110" t="s">
        <v>1775</v>
      </c>
      <c r="M110" t="e">
        <f>IF($K$110="","",VLOOKUP($K$110,'03_Thresholds_Archetypes'!$A:$M,2,FALSE))</f>
        <v>#N/A</v>
      </c>
      <c r="N110" t="e">
        <f>IF($K$110="","",VLOOKUP($K$110,'03_Thresholds_Archetypes'!$A:$M,3,FALSE))</f>
        <v>#N/A</v>
      </c>
      <c r="O110" t="e">
        <f>IF($K$110="","",VLOOKUP($K$110,'03_Thresholds_Archetypes'!$A:$M,4,FALSE))</f>
        <v>#N/A</v>
      </c>
      <c r="P110" t="e">
        <f>IF($K$110="","",VLOOKUP($K$110,'03_Thresholds_Archetypes'!$A:$M,5,FALSE))</f>
        <v>#N/A</v>
      </c>
      <c r="Q110" t="e">
        <f>IF($K$110="","",VLOOKUP($K$110,'03_Thresholds_Archetypes'!$A:$M,6,FALSE))</f>
        <v>#N/A</v>
      </c>
      <c r="R110" t="e">
        <f>IF($K$110="","",VLOOKUP($K$110,'03_Thresholds_Archetypes'!$A:$M,7,FALSE))</f>
        <v>#N/A</v>
      </c>
      <c r="S110" t="e">
        <f>IF($K$110="","",VLOOKUP($K$110,'03_Thresholds_Archetypes'!$A:$M,8,FALSE))</f>
        <v>#N/A</v>
      </c>
      <c r="T110" t="e">
        <f>IF($K$110="","",VLOOKUP($K$110,'03_Thresholds_Archetypes'!$A:$M,9,FALSE))</f>
        <v>#N/A</v>
      </c>
      <c r="U110" t="e">
        <f>IF($K$110="","",VLOOKUP($K$110,'03_Thresholds_Archetypes'!$A:$M,10,FALSE))</f>
        <v>#N/A</v>
      </c>
      <c r="V110" t="e">
        <f>IF($K$110="","",VLOOKUP($K$110,'03_Thresholds_Archetypes'!$A:$M,11,FALSE))</f>
        <v>#N/A</v>
      </c>
      <c r="W110" t="e">
        <f>IF($K$110="","",VLOOKUP($K$110,'03_Thresholds_Archetypes'!$A:$M,12,FALSE))</f>
        <v>#N/A</v>
      </c>
      <c r="X110" t="e">
        <f>IF($K$110="","",VLOOKUP($K$110,'03_Thresholds_Archetypes'!$A:$M,13,FALSE))</f>
        <v>#N/A</v>
      </c>
      <c r="Y110" t="e">
        <f>IF($K$110="","",LOOKUP($L110,$M110:$R110,$S110:$X110))</f>
        <v>#N/A</v>
      </c>
      <c r="Z110">
        <f>IFERROR(VLOOKUP($A$110,'02_Benchmarks_by_NACE'!$A:$J,7,FALSE),"")</f>
        <v>8</v>
      </c>
      <c r="AA110">
        <f>IFERROR(VLOOKUP($A$110,'02_Benchmarks_by_NACE'!$A:$J,8,FALSE),"")</f>
        <v>12</v>
      </c>
      <c r="AB110">
        <f>IFERROR(VLOOKUP($A$110,'02_Benchmarks_by_NACE'!$A:$J,9,FALSE),"")</f>
        <v>20</v>
      </c>
      <c r="AC110">
        <f>IF(Z110="","",IF(LOWER($G$110)="lower_is_better",IF($L110&lt;=Z110*0.4,3,IF($L110&lt;=Z110*0.7,2,IF($L110&lt;=Z110,0,IF($L110&lt;=AB110,-2,-3)))),IF($L110&gt;=Z110*1.6,3,IF($L110&gt;=Z110*1.3,2,IF($L110&gt;=Z110,0,IF($L110&gt;=Z110/2,-2,-3))))))</f>
        <v>3</v>
      </c>
      <c r="AD110" t="e">
        <f>IF($K$110&lt;&gt;"",Y110,IF(Z110&lt;&gt;"",AC110,""))</f>
        <v>#N/A</v>
      </c>
      <c r="AE110" t="e">
        <f>IF(AD110="","",VLOOKUP(AD110,'04_WUStG_Mapping'!$A:$B,2,TRUE))</f>
        <v>#N/A</v>
      </c>
    </row>
    <row r="111" spans="1:31" x14ac:dyDescent="0.2">
      <c r="A111" t="s">
        <v>123</v>
      </c>
      <c r="B111" t="s">
        <v>639</v>
      </c>
      <c r="C111" t="s">
        <v>678</v>
      </c>
      <c r="D111" t="s">
        <v>776</v>
      </c>
      <c r="E111" t="s">
        <v>1053</v>
      </c>
      <c r="F111" t="s">
        <v>1602</v>
      </c>
      <c r="G111" t="s">
        <v>1626</v>
      </c>
      <c r="H111" t="s">
        <v>1675</v>
      </c>
      <c r="I111" t="s">
        <v>1631</v>
      </c>
      <c r="J111" t="s">
        <v>1709</v>
      </c>
      <c r="K111" t="s">
        <v>1753</v>
      </c>
      <c r="M111">
        <f>IF($K$111="","",VLOOKUP($K$111,'03_Thresholds_Archetypes'!$A:$M,2,FALSE))</f>
        <v>0</v>
      </c>
      <c r="N111">
        <f>IF($K$111="","",VLOOKUP($K$111,'03_Thresholds_Archetypes'!$A:$M,3,FALSE))</f>
        <v>30</v>
      </c>
      <c r="O111">
        <f>IF($K$111="","",VLOOKUP($K$111,'03_Thresholds_Archetypes'!$A:$M,4,FALSE))</f>
        <v>50</v>
      </c>
      <c r="P111">
        <f>IF($K$111="","",VLOOKUP($K$111,'03_Thresholds_Archetypes'!$A:$M,5,FALSE))</f>
        <v>70</v>
      </c>
      <c r="Q111">
        <f>IF($K$111="","",VLOOKUP($K$111,'03_Thresholds_Archetypes'!$A:$M,6,FALSE))</f>
        <v>90</v>
      </c>
      <c r="R111">
        <f>IF($K$111="","",VLOOKUP($K$111,'03_Thresholds_Archetypes'!$A:$M,7,FALSE))</f>
        <v>1000000000</v>
      </c>
      <c r="S111">
        <f>IF($K$111="","",VLOOKUP($K$111,'03_Thresholds_Archetypes'!$A:$M,8,FALSE))</f>
        <v>-3</v>
      </c>
      <c r="T111">
        <f>IF($K$111="","",VLOOKUP($K$111,'03_Thresholds_Archetypes'!$A:$M,9,FALSE))</f>
        <v>-2</v>
      </c>
      <c r="U111">
        <f>IF($K$111="","",VLOOKUP($K$111,'03_Thresholds_Archetypes'!$A:$M,10,FALSE))</f>
        <v>0</v>
      </c>
      <c r="V111">
        <f>IF($K$111="","",VLOOKUP($K$111,'03_Thresholds_Archetypes'!$A:$M,11,FALSE))</f>
        <v>2</v>
      </c>
      <c r="W111">
        <f>IF($K$111="","",VLOOKUP($K$111,'03_Thresholds_Archetypes'!$A:$M,12,FALSE))</f>
        <v>3</v>
      </c>
      <c r="X111">
        <f>IF($K$111="","",VLOOKUP($K$111,'03_Thresholds_Archetypes'!$A:$M,13,FALSE))</f>
        <v>3</v>
      </c>
      <c r="Y111">
        <f>IF($K$111="","",LOOKUP($L111,$M111:$R111,$S111:$X111))</f>
        <v>-3</v>
      </c>
      <c r="Z111">
        <f>IFERROR(VLOOKUP($A$111,'02_Benchmarks_by_NACE'!$A:$J,7,FALSE),"")</f>
        <v>30</v>
      </c>
      <c r="AA111">
        <f>IFERROR(VLOOKUP($A$111,'02_Benchmarks_by_NACE'!$A:$J,8,FALSE),"")</f>
        <v>45</v>
      </c>
      <c r="AB111">
        <f>IFERROR(VLOOKUP($A$111,'02_Benchmarks_by_NACE'!$A:$J,9,FALSE),"")</f>
        <v>75</v>
      </c>
      <c r="AC111">
        <f>IF(Z111="","",IF(LOWER($G$111)="lower_is_better",IF($L111&lt;=Z111*0.4,3,IF($L111&lt;=Z111*0.7,2,IF($L111&lt;=Z111,0,IF($L111&lt;=AB111,-2,-3)))),IF($L111&gt;=Z111*1.6,3,IF($L111&gt;=Z111*1.3,2,IF($L111&gt;=Z111,0,IF($L111&gt;=Z111/2,-2,-3))))))</f>
        <v>-3</v>
      </c>
      <c r="AD111">
        <f>IF($K$111&lt;&gt;"",Y111,IF(Z111&lt;&gt;"",AC111,""))</f>
        <v>-3</v>
      </c>
      <c r="AE111">
        <f>IF(AD111="","",VLOOKUP(AD111,'04_WUStG_Mapping'!$A:$B,2,TRUE))</f>
        <v>25</v>
      </c>
    </row>
    <row r="112" spans="1:31" x14ac:dyDescent="0.2">
      <c r="A112" t="s">
        <v>124</v>
      </c>
      <c r="B112" t="s">
        <v>639</v>
      </c>
      <c r="C112" t="s">
        <v>678</v>
      </c>
      <c r="D112" t="s">
        <v>776</v>
      </c>
      <c r="E112" t="s">
        <v>1054</v>
      </c>
      <c r="F112" t="s">
        <v>1602</v>
      </c>
      <c r="G112" t="s">
        <v>1626</v>
      </c>
      <c r="H112" t="s">
        <v>1676</v>
      </c>
      <c r="I112" t="s">
        <v>1682</v>
      </c>
      <c r="J112" t="s">
        <v>1709</v>
      </c>
      <c r="K112" t="s">
        <v>1753</v>
      </c>
      <c r="M112">
        <f>IF($K$112="","",VLOOKUP($K$112,'03_Thresholds_Archetypes'!$A:$M,2,FALSE))</f>
        <v>0</v>
      </c>
      <c r="N112">
        <f>IF($K$112="","",VLOOKUP($K$112,'03_Thresholds_Archetypes'!$A:$M,3,FALSE))</f>
        <v>30</v>
      </c>
      <c r="O112">
        <f>IF($K$112="","",VLOOKUP($K$112,'03_Thresholds_Archetypes'!$A:$M,4,FALSE))</f>
        <v>50</v>
      </c>
      <c r="P112">
        <f>IF($K$112="","",VLOOKUP($K$112,'03_Thresholds_Archetypes'!$A:$M,5,FALSE))</f>
        <v>70</v>
      </c>
      <c r="Q112">
        <f>IF($K$112="","",VLOOKUP($K$112,'03_Thresholds_Archetypes'!$A:$M,6,FALSE))</f>
        <v>90</v>
      </c>
      <c r="R112">
        <f>IF($K$112="","",VLOOKUP($K$112,'03_Thresholds_Archetypes'!$A:$M,7,FALSE))</f>
        <v>1000000000</v>
      </c>
      <c r="S112">
        <f>IF($K$112="","",VLOOKUP($K$112,'03_Thresholds_Archetypes'!$A:$M,8,FALSE))</f>
        <v>-3</v>
      </c>
      <c r="T112">
        <f>IF($K$112="","",VLOOKUP($K$112,'03_Thresholds_Archetypes'!$A:$M,9,FALSE))</f>
        <v>-2</v>
      </c>
      <c r="U112">
        <f>IF($K$112="","",VLOOKUP($K$112,'03_Thresholds_Archetypes'!$A:$M,10,FALSE))</f>
        <v>0</v>
      </c>
      <c r="V112">
        <f>IF($K$112="","",VLOOKUP($K$112,'03_Thresholds_Archetypes'!$A:$M,11,FALSE))</f>
        <v>2</v>
      </c>
      <c r="W112">
        <f>IF($K$112="","",VLOOKUP($K$112,'03_Thresholds_Archetypes'!$A:$M,12,FALSE))</f>
        <v>3</v>
      </c>
      <c r="X112">
        <f>IF($K$112="","",VLOOKUP($K$112,'03_Thresholds_Archetypes'!$A:$M,13,FALSE))</f>
        <v>3</v>
      </c>
      <c r="Y112">
        <f>IF($K$112="","",LOOKUP($L112,$M112:$R112,$S112:$X112))</f>
        <v>-3</v>
      </c>
      <c r="Z112">
        <f>IFERROR(VLOOKUP($A$112,'02_Benchmarks_by_NACE'!$A:$J,7,FALSE),"")</f>
        <v>2.95</v>
      </c>
      <c r="AA112">
        <f>IFERROR(VLOOKUP($A$112,'02_Benchmarks_by_NACE'!$A:$J,8,FALSE),"")</f>
        <v>4.4250000000000007</v>
      </c>
      <c r="AB112">
        <f>IFERROR(VLOOKUP($A$112,'02_Benchmarks_by_NACE'!$A:$J,9,FALSE),"")</f>
        <v>7.375</v>
      </c>
      <c r="AC112">
        <f>IF(Z112="","",IF(LOWER($G$112)="lower_is_better",IF($L112&lt;=Z112*0.4,3,IF($L112&lt;=Z112*0.7,2,IF($L112&lt;=Z112,0,IF($L112&lt;=AB112,-2,-3)))),IF($L112&gt;=Z112*1.6,3,IF($L112&gt;=Z112*1.3,2,IF($L112&gt;=Z112,0,IF($L112&gt;=Z112/2,-2,-3))))))</f>
        <v>-3</v>
      </c>
      <c r="AD112">
        <f>IF($K$112&lt;&gt;"",Y112,IF(Z112&lt;&gt;"",AC112,""))</f>
        <v>-3</v>
      </c>
      <c r="AE112">
        <f>IF(AD112="","",VLOOKUP(AD112,'04_WUStG_Mapping'!$A:$B,2,TRUE))</f>
        <v>25</v>
      </c>
    </row>
    <row r="113" spans="1:31" x14ac:dyDescent="0.2">
      <c r="A113" t="s">
        <v>125</v>
      </c>
      <c r="B113" t="s">
        <v>639</v>
      </c>
      <c r="C113" t="s">
        <v>679</v>
      </c>
      <c r="D113" t="s">
        <v>777</v>
      </c>
      <c r="E113" t="s">
        <v>1055</v>
      </c>
      <c r="F113" t="s">
        <v>1602</v>
      </c>
      <c r="G113" t="s">
        <v>1627</v>
      </c>
      <c r="H113" t="s">
        <v>1674</v>
      </c>
      <c r="I113" t="s">
        <v>1682</v>
      </c>
      <c r="J113" t="s">
        <v>1709</v>
      </c>
      <c r="K113" t="s">
        <v>1775</v>
      </c>
      <c r="M113" t="e">
        <f>IF($K$113="","",VLOOKUP($K$113,'03_Thresholds_Archetypes'!$A:$M,2,FALSE))</f>
        <v>#N/A</v>
      </c>
      <c r="N113" t="e">
        <f>IF($K$113="","",VLOOKUP($K$113,'03_Thresholds_Archetypes'!$A:$M,3,FALSE))</f>
        <v>#N/A</v>
      </c>
      <c r="O113" t="e">
        <f>IF($K$113="","",VLOOKUP($K$113,'03_Thresholds_Archetypes'!$A:$M,4,FALSE))</f>
        <v>#N/A</v>
      </c>
      <c r="P113" t="e">
        <f>IF($K$113="","",VLOOKUP($K$113,'03_Thresholds_Archetypes'!$A:$M,5,FALSE))</f>
        <v>#N/A</v>
      </c>
      <c r="Q113" t="e">
        <f>IF($K$113="","",VLOOKUP($K$113,'03_Thresholds_Archetypes'!$A:$M,6,FALSE))</f>
        <v>#N/A</v>
      </c>
      <c r="R113" t="e">
        <f>IF($K$113="","",VLOOKUP($K$113,'03_Thresholds_Archetypes'!$A:$M,7,FALSE))</f>
        <v>#N/A</v>
      </c>
      <c r="S113" t="e">
        <f>IF($K$113="","",VLOOKUP($K$113,'03_Thresholds_Archetypes'!$A:$M,8,FALSE))</f>
        <v>#N/A</v>
      </c>
      <c r="T113" t="e">
        <f>IF($K$113="","",VLOOKUP($K$113,'03_Thresholds_Archetypes'!$A:$M,9,FALSE))</f>
        <v>#N/A</v>
      </c>
      <c r="U113" t="e">
        <f>IF($K$113="","",VLOOKUP($K$113,'03_Thresholds_Archetypes'!$A:$M,10,FALSE))</f>
        <v>#N/A</v>
      </c>
      <c r="V113" t="e">
        <f>IF($K$113="","",VLOOKUP($K$113,'03_Thresholds_Archetypes'!$A:$M,11,FALSE))</f>
        <v>#N/A</v>
      </c>
      <c r="W113" t="e">
        <f>IF($K$113="","",VLOOKUP($K$113,'03_Thresholds_Archetypes'!$A:$M,12,FALSE))</f>
        <v>#N/A</v>
      </c>
      <c r="X113" t="e">
        <f>IF($K$113="","",VLOOKUP($K$113,'03_Thresholds_Archetypes'!$A:$M,13,FALSE))</f>
        <v>#N/A</v>
      </c>
      <c r="Y113" t="e">
        <f>IF($K$113="","",LOOKUP($L113,$M113:$R113,$S113:$X113))</f>
        <v>#N/A</v>
      </c>
      <c r="Z113">
        <f>IFERROR(VLOOKUP($A$113,'02_Benchmarks_by_NACE'!$A:$J,7,FALSE),"")</f>
        <v>8</v>
      </c>
      <c r="AA113">
        <f>IFERROR(VLOOKUP($A$113,'02_Benchmarks_by_NACE'!$A:$J,8,FALSE),"")</f>
        <v>12</v>
      </c>
      <c r="AB113">
        <f>IFERROR(VLOOKUP($A$113,'02_Benchmarks_by_NACE'!$A:$J,9,FALSE),"")</f>
        <v>20</v>
      </c>
      <c r="AC113">
        <f>IF(Z113="","",IF(LOWER($G$113)="lower_is_better",IF($L113&lt;=Z113*0.4,3,IF($L113&lt;=Z113*0.7,2,IF($L113&lt;=Z113,0,IF($L113&lt;=AB113,-2,-3)))),IF($L113&gt;=Z113*1.6,3,IF($L113&gt;=Z113*1.3,2,IF($L113&gt;=Z113,0,IF($L113&gt;=Z113/2,-2,-3))))))</f>
        <v>3</v>
      </c>
      <c r="AD113" t="e">
        <f>IF($K$113&lt;&gt;"",Y113,IF(Z113&lt;&gt;"",AC113,""))</f>
        <v>#N/A</v>
      </c>
      <c r="AE113" t="e">
        <f>IF(AD113="","",VLOOKUP(AD113,'04_WUStG_Mapping'!$A:$B,2,TRUE))</f>
        <v>#N/A</v>
      </c>
    </row>
    <row r="114" spans="1:31" x14ac:dyDescent="0.2">
      <c r="A114" t="s">
        <v>126</v>
      </c>
      <c r="B114" t="s">
        <v>639</v>
      </c>
      <c r="C114" t="s">
        <v>679</v>
      </c>
      <c r="D114" t="s">
        <v>777</v>
      </c>
      <c r="E114" t="s">
        <v>1056</v>
      </c>
      <c r="F114" t="s">
        <v>1602</v>
      </c>
      <c r="G114" t="s">
        <v>1626</v>
      </c>
      <c r="H114" t="s">
        <v>1675</v>
      </c>
      <c r="I114" t="s">
        <v>1631</v>
      </c>
      <c r="J114" t="s">
        <v>1698</v>
      </c>
      <c r="K114" t="s">
        <v>1753</v>
      </c>
      <c r="M114">
        <f>IF($K$114="","",VLOOKUP($K$114,'03_Thresholds_Archetypes'!$A:$M,2,FALSE))</f>
        <v>0</v>
      </c>
      <c r="N114">
        <f>IF($K$114="","",VLOOKUP($K$114,'03_Thresholds_Archetypes'!$A:$M,3,FALSE))</f>
        <v>30</v>
      </c>
      <c r="O114">
        <f>IF($K$114="","",VLOOKUP($K$114,'03_Thresholds_Archetypes'!$A:$M,4,FALSE))</f>
        <v>50</v>
      </c>
      <c r="P114">
        <f>IF($K$114="","",VLOOKUP($K$114,'03_Thresholds_Archetypes'!$A:$M,5,FALSE))</f>
        <v>70</v>
      </c>
      <c r="Q114">
        <f>IF($K$114="","",VLOOKUP($K$114,'03_Thresholds_Archetypes'!$A:$M,6,FALSE))</f>
        <v>90</v>
      </c>
      <c r="R114">
        <f>IF($K$114="","",VLOOKUP($K$114,'03_Thresholds_Archetypes'!$A:$M,7,FALSE))</f>
        <v>1000000000</v>
      </c>
      <c r="S114">
        <f>IF($K$114="","",VLOOKUP($K$114,'03_Thresholds_Archetypes'!$A:$M,8,FALSE))</f>
        <v>-3</v>
      </c>
      <c r="T114">
        <f>IF($K$114="","",VLOOKUP($K$114,'03_Thresholds_Archetypes'!$A:$M,9,FALSE))</f>
        <v>-2</v>
      </c>
      <c r="U114">
        <f>IF($K$114="","",VLOOKUP($K$114,'03_Thresholds_Archetypes'!$A:$M,10,FALSE))</f>
        <v>0</v>
      </c>
      <c r="V114">
        <f>IF($K$114="","",VLOOKUP($K$114,'03_Thresholds_Archetypes'!$A:$M,11,FALSE))</f>
        <v>2</v>
      </c>
      <c r="W114">
        <f>IF($K$114="","",VLOOKUP($K$114,'03_Thresholds_Archetypes'!$A:$M,12,FALSE))</f>
        <v>3</v>
      </c>
      <c r="X114">
        <f>IF($K$114="","",VLOOKUP($K$114,'03_Thresholds_Archetypes'!$A:$M,13,FALSE))</f>
        <v>3</v>
      </c>
      <c r="Y114">
        <f>IF($K$114="","",LOOKUP($L114,$M114:$R114,$S114:$X114))</f>
        <v>-3</v>
      </c>
      <c r="Z114">
        <f>IFERROR(VLOOKUP($A$114,'02_Benchmarks_by_NACE'!$A:$J,7,FALSE),"")</f>
        <v>30</v>
      </c>
      <c r="AA114">
        <f>IFERROR(VLOOKUP($A$114,'02_Benchmarks_by_NACE'!$A:$J,8,FALSE),"")</f>
        <v>45</v>
      </c>
      <c r="AB114">
        <f>IFERROR(VLOOKUP($A$114,'02_Benchmarks_by_NACE'!$A:$J,9,FALSE),"")</f>
        <v>75</v>
      </c>
      <c r="AC114">
        <f>IF(Z114="","",IF(LOWER($G$114)="lower_is_better",IF($L114&lt;=Z114*0.4,3,IF($L114&lt;=Z114*0.7,2,IF($L114&lt;=Z114,0,IF($L114&lt;=AB114,-2,-3)))),IF($L114&gt;=Z114*1.6,3,IF($L114&gt;=Z114*1.3,2,IF($L114&gt;=Z114,0,IF($L114&gt;=Z114/2,-2,-3))))))</f>
        <v>-3</v>
      </c>
      <c r="AD114">
        <f>IF($K$114&lt;&gt;"",Y114,IF(Z114&lt;&gt;"",AC114,""))</f>
        <v>-3</v>
      </c>
      <c r="AE114">
        <f>IF(AD114="","",VLOOKUP(AD114,'04_WUStG_Mapping'!$A:$B,2,TRUE))</f>
        <v>25</v>
      </c>
    </row>
    <row r="115" spans="1:31" x14ac:dyDescent="0.2">
      <c r="A115" t="s">
        <v>127</v>
      </c>
      <c r="B115" t="s">
        <v>639</v>
      </c>
      <c r="C115" t="s">
        <v>679</v>
      </c>
      <c r="D115" t="s">
        <v>777</v>
      </c>
      <c r="E115" t="s">
        <v>1057</v>
      </c>
      <c r="F115" t="s">
        <v>1602</v>
      </c>
      <c r="G115" t="s">
        <v>1626</v>
      </c>
      <c r="H115" t="s">
        <v>1676</v>
      </c>
      <c r="I115" t="s">
        <v>1682</v>
      </c>
      <c r="J115" t="s">
        <v>1698</v>
      </c>
      <c r="K115" t="s">
        <v>1753</v>
      </c>
      <c r="M115">
        <f>IF($K$115="","",VLOOKUP($K$115,'03_Thresholds_Archetypes'!$A:$M,2,FALSE))</f>
        <v>0</v>
      </c>
      <c r="N115">
        <f>IF($K$115="","",VLOOKUP($K$115,'03_Thresholds_Archetypes'!$A:$M,3,FALSE))</f>
        <v>30</v>
      </c>
      <c r="O115">
        <f>IF($K$115="","",VLOOKUP($K$115,'03_Thresholds_Archetypes'!$A:$M,4,FALSE))</f>
        <v>50</v>
      </c>
      <c r="P115">
        <f>IF($K$115="","",VLOOKUP($K$115,'03_Thresholds_Archetypes'!$A:$M,5,FALSE))</f>
        <v>70</v>
      </c>
      <c r="Q115">
        <f>IF($K$115="","",VLOOKUP($K$115,'03_Thresholds_Archetypes'!$A:$M,6,FALSE))</f>
        <v>90</v>
      </c>
      <c r="R115">
        <f>IF($K$115="","",VLOOKUP($K$115,'03_Thresholds_Archetypes'!$A:$M,7,FALSE))</f>
        <v>1000000000</v>
      </c>
      <c r="S115">
        <f>IF($K$115="","",VLOOKUP($K$115,'03_Thresholds_Archetypes'!$A:$M,8,FALSE))</f>
        <v>-3</v>
      </c>
      <c r="T115">
        <f>IF($K$115="","",VLOOKUP($K$115,'03_Thresholds_Archetypes'!$A:$M,9,FALSE))</f>
        <v>-2</v>
      </c>
      <c r="U115">
        <f>IF($K$115="","",VLOOKUP($K$115,'03_Thresholds_Archetypes'!$A:$M,10,FALSE))</f>
        <v>0</v>
      </c>
      <c r="V115">
        <f>IF($K$115="","",VLOOKUP($K$115,'03_Thresholds_Archetypes'!$A:$M,11,FALSE))</f>
        <v>2</v>
      </c>
      <c r="W115">
        <f>IF($K$115="","",VLOOKUP($K$115,'03_Thresholds_Archetypes'!$A:$M,12,FALSE))</f>
        <v>3</v>
      </c>
      <c r="X115">
        <f>IF($K$115="","",VLOOKUP($K$115,'03_Thresholds_Archetypes'!$A:$M,13,FALSE))</f>
        <v>3</v>
      </c>
      <c r="Y115">
        <f>IF($K$115="","",LOOKUP($L115,$M115:$R115,$S115:$X115))</f>
        <v>-3</v>
      </c>
      <c r="Z115">
        <f>IFERROR(VLOOKUP($A$115,'02_Benchmarks_by_NACE'!$A:$J,7,FALSE),"")</f>
        <v>2.95</v>
      </c>
      <c r="AA115">
        <f>IFERROR(VLOOKUP($A$115,'02_Benchmarks_by_NACE'!$A:$J,8,FALSE),"")</f>
        <v>4.4250000000000007</v>
      </c>
      <c r="AB115">
        <f>IFERROR(VLOOKUP($A$115,'02_Benchmarks_by_NACE'!$A:$J,9,FALSE),"")</f>
        <v>7.375</v>
      </c>
      <c r="AC115">
        <f>IF(Z115="","",IF(LOWER($G$115)="lower_is_better",IF($L115&lt;=Z115*0.4,3,IF($L115&lt;=Z115*0.7,2,IF($L115&lt;=Z115,0,IF($L115&lt;=AB115,-2,-3)))),IF($L115&gt;=Z115*1.6,3,IF($L115&gt;=Z115*1.3,2,IF($L115&gt;=Z115,0,IF($L115&gt;=Z115/2,-2,-3))))))</f>
        <v>-3</v>
      </c>
      <c r="AD115">
        <f>IF($K$115&lt;&gt;"",Y115,IF(Z115&lt;&gt;"",AC115,""))</f>
        <v>-3</v>
      </c>
      <c r="AE115">
        <f>IF(AD115="","",VLOOKUP(AD115,'04_WUStG_Mapping'!$A:$B,2,TRUE))</f>
        <v>25</v>
      </c>
    </row>
    <row r="116" spans="1:31" x14ac:dyDescent="0.2">
      <c r="A116" t="s">
        <v>128</v>
      </c>
      <c r="B116" t="s">
        <v>639</v>
      </c>
      <c r="C116" t="s">
        <v>680</v>
      </c>
      <c r="D116" t="s">
        <v>778</v>
      </c>
      <c r="E116" t="s">
        <v>1058</v>
      </c>
      <c r="F116" t="s">
        <v>1602</v>
      </c>
      <c r="G116" t="s">
        <v>1627</v>
      </c>
      <c r="H116" t="s">
        <v>1674</v>
      </c>
      <c r="I116" t="s">
        <v>1682</v>
      </c>
      <c r="J116" t="s">
        <v>1709</v>
      </c>
      <c r="K116" t="s">
        <v>1755</v>
      </c>
      <c r="M116">
        <f>IF($K$116="","",VLOOKUP($K$116,'03_Thresholds_Archetypes'!$A:$M,2,FALSE))</f>
        <v>0</v>
      </c>
      <c r="N116">
        <f>IF($K$116="","",VLOOKUP($K$116,'03_Thresholds_Archetypes'!$A:$M,3,FALSE))</f>
        <v>1</v>
      </c>
      <c r="O116">
        <f>IF($K$116="","",VLOOKUP($K$116,'03_Thresholds_Archetypes'!$A:$M,4,FALSE))</f>
        <v>3</v>
      </c>
      <c r="P116">
        <f>IF($K$116="","",VLOOKUP($K$116,'03_Thresholds_Archetypes'!$A:$M,5,FALSE))</f>
        <v>5</v>
      </c>
      <c r="Q116">
        <f>IF($K$116="","",VLOOKUP($K$116,'03_Thresholds_Archetypes'!$A:$M,6,FALSE))</f>
        <v>1000000000</v>
      </c>
      <c r="R116">
        <f>IF($K$116="","",VLOOKUP($K$116,'03_Thresholds_Archetypes'!$A:$M,7,FALSE))</f>
        <v>1000000000</v>
      </c>
      <c r="S116">
        <f>IF($K$116="","",VLOOKUP($K$116,'03_Thresholds_Archetypes'!$A:$M,8,FALSE))</f>
        <v>3</v>
      </c>
      <c r="T116">
        <f>IF($K$116="","",VLOOKUP($K$116,'03_Thresholds_Archetypes'!$A:$M,9,FALSE))</f>
        <v>2</v>
      </c>
      <c r="U116">
        <f>IF($K$116="","",VLOOKUP($K$116,'03_Thresholds_Archetypes'!$A:$M,10,FALSE))</f>
        <v>0</v>
      </c>
      <c r="V116">
        <f>IF($K$116="","",VLOOKUP($K$116,'03_Thresholds_Archetypes'!$A:$M,11,FALSE))</f>
        <v>-2</v>
      </c>
      <c r="W116">
        <f>IF($K$116="","",VLOOKUP($K$116,'03_Thresholds_Archetypes'!$A:$M,12,FALSE))</f>
        <v>-3</v>
      </c>
      <c r="X116">
        <f>IF($K$116="","",VLOOKUP($K$116,'03_Thresholds_Archetypes'!$A:$M,13,FALSE))</f>
        <v>-3</v>
      </c>
      <c r="Y116">
        <f>IF($K$116="","",LOOKUP($L116,$M116:$R116,$S116:$X116))</f>
        <v>3</v>
      </c>
      <c r="Z116">
        <f>IFERROR(VLOOKUP($A$116,'02_Benchmarks_by_NACE'!$A:$J,7,FALSE),"")</f>
        <v>8</v>
      </c>
      <c r="AA116">
        <f>IFERROR(VLOOKUP($A$116,'02_Benchmarks_by_NACE'!$A:$J,8,FALSE),"")</f>
        <v>12</v>
      </c>
      <c r="AB116">
        <f>IFERROR(VLOOKUP($A$116,'02_Benchmarks_by_NACE'!$A:$J,9,FALSE),"")</f>
        <v>20</v>
      </c>
      <c r="AC116">
        <f>IF(Z116="","",IF(LOWER($G$116)="lower_is_better",IF($L116&lt;=Z116*0.4,3,IF($L116&lt;=Z116*0.7,2,IF($L116&lt;=Z116,0,IF($L116&lt;=AB116,-2,-3)))),IF($L116&gt;=Z116*1.6,3,IF($L116&gt;=Z116*1.3,2,IF($L116&gt;=Z116,0,IF($L116&gt;=Z116/2,-2,-3))))))</f>
        <v>3</v>
      </c>
      <c r="AD116">
        <f>IF($K$116&lt;&gt;"",Y116,IF(Z116&lt;&gt;"",AC116,""))</f>
        <v>3</v>
      </c>
      <c r="AE116">
        <f>IF(AD116="","",VLOOKUP(AD116,'04_WUStG_Mapping'!$A:$B,2,TRUE))</f>
        <v>0</v>
      </c>
    </row>
    <row r="117" spans="1:31" x14ac:dyDescent="0.2">
      <c r="A117" t="s">
        <v>129</v>
      </c>
      <c r="B117" t="s">
        <v>639</v>
      </c>
      <c r="C117" t="s">
        <v>680</v>
      </c>
      <c r="D117" t="s">
        <v>778</v>
      </c>
      <c r="E117" t="s">
        <v>1059</v>
      </c>
      <c r="F117" t="s">
        <v>1602</v>
      </c>
      <c r="G117" t="s">
        <v>1626</v>
      </c>
      <c r="H117" t="s">
        <v>1675</v>
      </c>
      <c r="I117" t="s">
        <v>1631</v>
      </c>
      <c r="J117" t="s">
        <v>1698</v>
      </c>
      <c r="K117" t="s">
        <v>1753</v>
      </c>
      <c r="M117">
        <f>IF($K$117="","",VLOOKUP($K$117,'03_Thresholds_Archetypes'!$A:$M,2,FALSE))</f>
        <v>0</v>
      </c>
      <c r="N117">
        <f>IF($K$117="","",VLOOKUP($K$117,'03_Thresholds_Archetypes'!$A:$M,3,FALSE))</f>
        <v>30</v>
      </c>
      <c r="O117">
        <f>IF($K$117="","",VLOOKUP($K$117,'03_Thresholds_Archetypes'!$A:$M,4,FALSE))</f>
        <v>50</v>
      </c>
      <c r="P117">
        <f>IF($K$117="","",VLOOKUP($K$117,'03_Thresholds_Archetypes'!$A:$M,5,FALSE))</f>
        <v>70</v>
      </c>
      <c r="Q117">
        <f>IF($K$117="","",VLOOKUP($K$117,'03_Thresholds_Archetypes'!$A:$M,6,FALSE))</f>
        <v>90</v>
      </c>
      <c r="R117">
        <f>IF($K$117="","",VLOOKUP($K$117,'03_Thresholds_Archetypes'!$A:$M,7,FALSE))</f>
        <v>1000000000</v>
      </c>
      <c r="S117">
        <f>IF($K$117="","",VLOOKUP($K$117,'03_Thresholds_Archetypes'!$A:$M,8,FALSE))</f>
        <v>-3</v>
      </c>
      <c r="T117">
        <f>IF($K$117="","",VLOOKUP($K$117,'03_Thresholds_Archetypes'!$A:$M,9,FALSE))</f>
        <v>-2</v>
      </c>
      <c r="U117">
        <f>IF($K$117="","",VLOOKUP($K$117,'03_Thresholds_Archetypes'!$A:$M,10,FALSE))</f>
        <v>0</v>
      </c>
      <c r="V117">
        <f>IF($K$117="","",VLOOKUP($K$117,'03_Thresholds_Archetypes'!$A:$M,11,FALSE))</f>
        <v>2</v>
      </c>
      <c r="W117">
        <f>IF($K$117="","",VLOOKUP($K$117,'03_Thresholds_Archetypes'!$A:$M,12,FALSE))</f>
        <v>3</v>
      </c>
      <c r="X117">
        <f>IF($K$117="","",VLOOKUP($K$117,'03_Thresholds_Archetypes'!$A:$M,13,FALSE))</f>
        <v>3</v>
      </c>
      <c r="Y117">
        <f>IF($K$117="","",LOOKUP($L117,$M117:$R117,$S117:$X117))</f>
        <v>-3</v>
      </c>
      <c r="Z117">
        <f>IFERROR(VLOOKUP($A$117,'02_Benchmarks_by_NACE'!$A:$J,7,FALSE),"")</f>
        <v>30</v>
      </c>
      <c r="AA117">
        <f>IFERROR(VLOOKUP($A$117,'02_Benchmarks_by_NACE'!$A:$J,8,FALSE),"")</f>
        <v>45</v>
      </c>
      <c r="AB117">
        <f>IFERROR(VLOOKUP($A$117,'02_Benchmarks_by_NACE'!$A:$J,9,FALSE),"")</f>
        <v>75</v>
      </c>
      <c r="AC117">
        <f>IF(Z117="","",IF(LOWER($G$117)="lower_is_better",IF($L117&lt;=Z117*0.4,3,IF($L117&lt;=Z117*0.7,2,IF($L117&lt;=Z117,0,IF($L117&lt;=AB117,-2,-3)))),IF($L117&gt;=Z117*1.6,3,IF($L117&gt;=Z117*1.3,2,IF($L117&gt;=Z117,0,IF($L117&gt;=Z117/2,-2,-3))))))</f>
        <v>-3</v>
      </c>
      <c r="AD117">
        <f>IF($K$117&lt;&gt;"",Y117,IF(Z117&lt;&gt;"",AC117,""))</f>
        <v>-3</v>
      </c>
      <c r="AE117">
        <f>IF(AD117="","",VLOOKUP(AD117,'04_WUStG_Mapping'!$A:$B,2,TRUE))</f>
        <v>25</v>
      </c>
    </row>
    <row r="118" spans="1:31" x14ac:dyDescent="0.2">
      <c r="A118" t="s">
        <v>130</v>
      </c>
      <c r="B118" t="s">
        <v>639</v>
      </c>
      <c r="C118" t="s">
        <v>680</v>
      </c>
      <c r="D118" t="s">
        <v>778</v>
      </c>
      <c r="E118" t="s">
        <v>1060</v>
      </c>
      <c r="F118" t="s">
        <v>1602</v>
      </c>
      <c r="G118" t="s">
        <v>1626</v>
      </c>
      <c r="H118" t="s">
        <v>1676</v>
      </c>
      <c r="I118" t="s">
        <v>1682</v>
      </c>
      <c r="J118" t="s">
        <v>1698</v>
      </c>
      <c r="K118" t="s">
        <v>1753</v>
      </c>
      <c r="M118">
        <f>IF($K$118="","",VLOOKUP($K$118,'03_Thresholds_Archetypes'!$A:$M,2,FALSE))</f>
        <v>0</v>
      </c>
      <c r="N118">
        <f>IF($K$118="","",VLOOKUP($K$118,'03_Thresholds_Archetypes'!$A:$M,3,FALSE))</f>
        <v>30</v>
      </c>
      <c r="O118">
        <f>IF($K$118="","",VLOOKUP($K$118,'03_Thresholds_Archetypes'!$A:$M,4,FALSE))</f>
        <v>50</v>
      </c>
      <c r="P118">
        <f>IF($K$118="","",VLOOKUP($K$118,'03_Thresholds_Archetypes'!$A:$M,5,FALSE))</f>
        <v>70</v>
      </c>
      <c r="Q118">
        <f>IF($K$118="","",VLOOKUP($K$118,'03_Thresholds_Archetypes'!$A:$M,6,FALSE))</f>
        <v>90</v>
      </c>
      <c r="R118">
        <f>IF($K$118="","",VLOOKUP($K$118,'03_Thresholds_Archetypes'!$A:$M,7,FALSE))</f>
        <v>1000000000</v>
      </c>
      <c r="S118">
        <f>IF($K$118="","",VLOOKUP($K$118,'03_Thresholds_Archetypes'!$A:$M,8,FALSE))</f>
        <v>-3</v>
      </c>
      <c r="T118">
        <f>IF($K$118="","",VLOOKUP($K$118,'03_Thresholds_Archetypes'!$A:$M,9,FALSE))</f>
        <v>-2</v>
      </c>
      <c r="U118">
        <f>IF($K$118="","",VLOOKUP($K$118,'03_Thresholds_Archetypes'!$A:$M,10,FALSE))</f>
        <v>0</v>
      </c>
      <c r="V118">
        <f>IF($K$118="","",VLOOKUP($K$118,'03_Thresholds_Archetypes'!$A:$M,11,FALSE))</f>
        <v>2</v>
      </c>
      <c r="W118">
        <f>IF($K$118="","",VLOOKUP($K$118,'03_Thresholds_Archetypes'!$A:$M,12,FALSE))</f>
        <v>3</v>
      </c>
      <c r="X118">
        <f>IF($K$118="","",VLOOKUP($K$118,'03_Thresholds_Archetypes'!$A:$M,13,FALSE))</f>
        <v>3</v>
      </c>
      <c r="Y118">
        <f>IF($K$118="","",LOOKUP($L118,$M118:$R118,$S118:$X118))</f>
        <v>-3</v>
      </c>
      <c r="Z118">
        <f>IFERROR(VLOOKUP($A$118,'02_Benchmarks_by_NACE'!$A:$J,7,FALSE),"")</f>
        <v>2.95</v>
      </c>
      <c r="AA118">
        <f>IFERROR(VLOOKUP($A$118,'02_Benchmarks_by_NACE'!$A:$J,8,FALSE),"")</f>
        <v>4.4250000000000007</v>
      </c>
      <c r="AB118">
        <f>IFERROR(VLOOKUP($A$118,'02_Benchmarks_by_NACE'!$A:$J,9,FALSE),"")</f>
        <v>7.375</v>
      </c>
      <c r="AC118">
        <f>IF(Z118="","",IF(LOWER($G$118)="lower_is_better",IF($L118&lt;=Z118*0.4,3,IF($L118&lt;=Z118*0.7,2,IF($L118&lt;=Z118,0,IF($L118&lt;=AB118,-2,-3)))),IF($L118&gt;=Z118*1.6,3,IF($L118&gt;=Z118*1.3,2,IF($L118&gt;=Z118,0,IF($L118&gt;=Z118/2,-2,-3))))))</f>
        <v>-3</v>
      </c>
      <c r="AD118">
        <f>IF($K$118&lt;&gt;"",Y118,IF(Z118&lt;&gt;"",AC118,""))</f>
        <v>-3</v>
      </c>
      <c r="AE118">
        <f>IF(AD118="","",VLOOKUP(AD118,'04_WUStG_Mapping'!$A:$B,2,TRUE))</f>
        <v>25</v>
      </c>
    </row>
    <row r="119" spans="1:31" x14ac:dyDescent="0.2">
      <c r="A119" t="s">
        <v>131</v>
      </c>
      <c r="B119" t="s">
        <v>639</v>
      </c>
      <c r="C119" t="s">
        <v>681</v>
      </c>
      <c r="D119" t="s">
        <v>779</v>
      </c>
      <c r="E119" t="s">
        <v>1061</v>
      </c>
      <c r="F119" t="s">
        <v>1601</v>
      </c>
      <c r="G119" t="s">
        <v>1626</v>
      </c>
      <c r="H119" t="s">
        <v>1654</v>
      </c>
      <c r="I119" t="s">
        <v>1682</v>
      </c>
      <c r="J119" t="s">
        <v>1697</v>
      </c>
      <c r="K119" t="s">
        <v>1753</v>
      </c>
      <c r="M119">
        <f>IF($K$119="","",VLOOKUP($K$119,'03_Thresholds_Archetypes'!$A:$M,2,FALSE))</f>
        <v>0</v>
      </c>
      <c r="N119">
        <f>IF($K$119="","",VLOOKUP($K$119,'03_Thresholds_Archetypes'!$A:$M,3,FALSE))</f>
        <v>30</v>
      </c>
      <c r="O119">
        <f>IF($K$119="","",VLOOKUP($K$119,'03_Thresholds_Archetypes'!$A:$M,4,FALSE))</f>
        <v>50</v>
      </c>
      <c r="P119">
        <f>IF($K$119="","",VLOOKUP($K$119,'03_Thresholds_Archetypes'!$A:$M,5,FALSE))</f>
        <v>70</v>
      </c>
      <c r="Q119">
        <f>IF($K$119="","",VLOOKUP($K$119,'03_Thresholds_Archetypes'!$A:$M,6,FALSE))</f>
        <v>90</v>
      </c>
      <c r="R119">
        <f>IF($K$119="","",VLOOKUP($K$119,'03_Thresholds_Archetypes'!$A:$M,7,FALSE))</f>
        <v>1000000000</v>
      </c>
      <c r="S119">
        <f>IF($K$119="","",VLOOKUP($K$119,'03_Thresholds_Archetypes'!$A:$M,8,FALSE))</f>
        <v>-3</v>
      </c>
      <c r="T119">
        <f>IF($K$119="","",VLOOKUP($K$119,'03_Thresholds_Archetypes'!$A:$M,9,FALSE))</f>
        <v>-2</v>
      </c>
      <c r="U119">
        <f>IF($K$119="","",VLOOKUP($K$119,'03_Thresholds_Archetypes'!$A:$M,10,FALSE))</f>
        <v>0</v>
      </c>
      <c r="V119">
        <f>IF($K$119="","",VLOOKUP($K$119,'03_Thresholds_Archetypes'!$A:$M,11,FALSE))</f>
        <v>2</v>
      </c>
      <c r="W119">
        <f>IF($K$119="","",VLOOKUP($K$119,'03_Thresholds_Archetypes'!$A:$M,12,FALSE))</f>
        <v>3</v>
      </c>
      <c r="X119">
        <f>IF($K$119="","",VLOOKUP($K$119,'03_Thresholds_Archetypes'!$A:$M,13,FALSE))</f>
        <v>3</v>
      </c>
      <c r="Y119">
        <f>IF($K$119="","",LOOKUP($L119,$M119:$R119,$S119:$X119))</f>
        <v>-3</v>
      </c>
      <c r="Z119">
        <f>IFERROR(VLOOKUP($A$119,'02_Benchmarks_by_NACE'!$A:$J,7,FALSE),"")</f>
        <v>69.5</v>
      </c>
      <c r="AA119">
        <f>IFERROR(VLOOKUP($A$119,'02_Benchmarks_by_NACE'!$A:$J,8,FALSE),"")</f>
        <v>100</v>
      </c>
      <c r="AB119">
        <f>IFERROR(VLOOKUP($A$119,'02_Benchmarks_by_NACE'!$A:$J,9,FALSE),"")</f>
        <v>100</v>
      </c>
      <c r="AC119">
        <f>IF(Z119="","",IF(LOWER($G$119)="lower_is_better",IF($L119&lt;=Z119*0.4,3,IF($L119&lt;=Z119*0.7,2,IF($L119&lt;=Z119,0,IF($L119&lt;=AB119,-2,-3)))),IF($L119&gt;=Z119*1.6,3,IF($L119&gt;=Z119*1.3,2,IF($L119&gt;=Z119,0,IF($L119&gt;=Z119/2,-2,-3))))))</f>
        <v>-3</v>
      </c>
      <c r="AD119">
        <f>IF($K$119&lt;&gt;"",Y119,IF(Z119&lt;&gt;"",AC119,""))</f>
        <v>-3</v>
      </c>
      <c r="AE119">
        <f>IF(AD119="","",VLOOKUP(AD119,'04_WUStG_Mapping'!$A:$B,2,TRUE))</f>
        <v>25</v>
      </c>
    </row>
    <row r="120" spans="1:31" x14ac:dyDescent="0.2">
      <c r="A120" t="s">
        <v>132</v>
      </c>
      <c r="B120" t="s">
        <v>639</v>
      </c>
      <c r="C120" t="s">
        <v>681</v>
      </c>
      <c r="D120" t="s">
        <v>779</v>
      </c>
      <c r="E120" t="s">
        <v>1062</v>
      </c>
      <c r="F120" t="s">
        <v>1602</v>
      </c>
      <c r="G120" t="s">
        <v>1626</v>
      </c>
      <c r="H120" t="s">
        <v>1655</v>
      </c>
      <c r="I120" t="s">
        <v>1682</v>
      </c>
      <c r="J120" t="s">
        <v>1698</v>
      </c>
      <c r="K120" t="s">
        <v>1753</v>
      </c>
      <c r="M120">
        <f>IF($K$120="","",VLOOKUP($K$120,'03_Thresholds_Archetypes'!$A:$M,2,FALSE))</f>
        <v>0</v>
      </c>
      <c r="N120">
        <f>IF($K$120="","",VLOOKUP($K$120,'03_Thresholds_Archetypes'!$A:$M,3,FALSE))</f>
        <v>30</v>
      </c>
      <c r="O120">
        <f>IF($K$120="","",VLOOKUP($K$120,'03_Thresholds_Archetypes'!$A:$M,4,FALSE))</f>
        <v>50</v>
      </c>
      <c r="P120">
        <f>IF($K$120="","",VLOOKUP($K$120,'03_Thresholds_Archetypes'!$A:$M,5,FALSE))</f>
        <v>70</v>
      </c>
      <c r="Q120">
        <f>IF($K$120="","",VLOOKUP($K$120,'03_Thresholds_Archetypes'!$A:$M,6,FALSE))</f>
        <v>90</v>
      </c>
      <c r="R120">
        <f>IF($K$120="","",VLOOKUP($K$120,'03_Thresholds_Archetypes'!$A:$M,7,FALSE))</f>
        <v>1000000000</v>
      </c>
      <c r="S120">
        <f>IF($K$120="","",VLOOKUP($K$120,'03_Thresholds_Archetypes'!$A:$M,8,FALSE))</f>
        <v>-3</v>
      </c>
      <c r="T120">
        <f>IF($K$120="","",VLOOKUP($K$120,'03_Thresholds_Archetypes'!$A:$M,9,FALSE))</f>
        <v>-2</v>
      </c>
      <c r="U120">
        <f>IF($K$120="","",VLOOKUP($K$120,'03_Thresholds_Archetypes'!$A:$M,10,FALSE))</f>
        <v>0</v>
      </c>
      <c r="V120">
        <f>IF($K$120="","",VLOOKUP($K$120,'03_Thresholds_Archetypes'!$A:$M,11,FALSE))</f>
        <v>2</v>
      </c>
      <c r="W120">
        <f>IF($K$120="","",VLOOKUP($K$120,'03_Thresholds_Archetypes'!$A:$M,12,FALSE))</f>
        <v>3</v>
      </c>
      <c r="X120">
        <f>IF($K$120="","",VLOOKUP($K$120,'03_Thresholds_Archetypes'!$A:$M,13,FALSE))</f>
        <v>3</v>
      </c>
      <c r="Y120">
        <f>IF($K$120="","",LOOKUP($L120,$M120:$R120,$S120:$X120))</f>
        <v>-3</v>
      </c>
      <c r="Z120">
        <f>IFERROR(VLOOKUP($A$120,'02_Benchmarks_by_NACE'!$A:$J,7,FALSE),"")</f>
        <v>59.5</v>
      </c>
      <c r="AA120">
        <f>IFERROR(VLOOKUP($A$120,'02_Benchmarks_by_NACE'!$A:$J,8,FALSE),"")</f>
        <v>89.25</v>
      </c>
      <c r="AB120">
        <f>IFERROR(VLOOKUP($A$120,'02_Benchmarks_by_NACE'!$A:$J,9,FALSE),"")</f>
        <v>100</v>
      </c>
      <c r="AC120">
        <f>IF(Z120="","",IF(LOWER($G$120)="lower_is_better",IF($L120&lt;=Z120*0.4,3,IF($L120&lt;=Z120*0.7,2,IF($L120&lt;=Z120,0,IF($L120&lt;=AB120,-2,-3)))),IF($L120&gt;=Z120*1.6,3,IF($L120&gt;=Z120*1.3,2,IF($L120&gt;=Z120,0,IF($L120&gt;=Z120/2,-2,-3))))))</f>
        <v>-3</v>
      </c>
      <c r="AD120">
        <f>IF($K$120&lt;&gt;"",Y120,IF(Z120&lt;&gt;"",AC120,""))</f>
        <v>-3</v>
      </c>
      <c r="AE120">
        <f>IF(AD120="","",VLOOKUP(AD120,'04_WUStG_Mapping'!$A:$B,2,TRUE))</f>
        <v>25</v>
      </c>
    </row>
    <row r="121" spans="1:31" x14ac:dyDescent="0.2">
      <c r="A121" t="s">
        <v>133</v>
      </c>
      <c r="B121" t="s">
        <v>639</v>
      </c>
      <c r="C121" t="s">
        <v>681</v>
      </c>
      <c r="D121" t="s">
        <v>779</v>
      </c>
      <c r="E121" t="s">
        <v>1063</v>
      </c>
      <c r="F121" t="s">
        <v>1603</v>
      </c>
      <c r="G121" t="s">
        <v>1627</v>
      </c>
      <c r="H121" t="s">
        <v>1656</v>
      </c>
      <c r="I121" t="s">
        <v>1682</v>
      </c>
      <c r="J121" t="s">
        <v>1699</v>
      </c>
      <c r="K121" t="s">
        <v>1755</v>
      </c>
      <c r="M121">
        <f>IF($K$121="","",VLOOKUP($K$121,'03_Thresholds_Archetypes'!$A:$M,2,FALSE))</f>
        <v>0</v>
      </c>
      <c r="N121">
        <f>IF($K$121="","",VLOOKUP($K$121,'03_Thresholds_Archetypes'!$A:$M,3,FALSE))</f>
        <v>1</v>
      </c>
      <c r="O121">
        <f>IF($K$121="","",VLOOKUP($K$121,'03_Thresholds_Archetypes'!$A:$M,4,FALSE))</f>
        <v>3</v>
      </c>
      <c r="P121">
        <f>IF($K$121="","",VLOOKUP($K$121,'03_Thresholds_Archetypes'!$A:$M,5,FALSE))</f>
        <v>5</v>
      </c>
      <c r="Q121">
        <f>IF($K$121="","",VLOOKUP($K$121,'03_Thresholds_Archetypes'!$A:$M,6,FALSE))</f>
        <v>1000000000</v>
      </c>
      <c r="R121">
        <f>IF($K$121="","",VLOOKUP($K$121,'03_Thresholds_Archetypes'!$A:$M,7,FALSE))</f>
        <v>1000000000</v>
      </c>
      <c r="S121">
        <f>IF($K$121="","",VLOOKUP($K$121,'03_Thresholds_Archetypes'!$A:$M,8,FALSE))</f>
        <v>3</v>
      </c>
      <c r="T121">
        <f>IF($K$121="","",VLOOKUP($K$121,'03_Thresholds_Archetypes'!$A:$M,9,FALSE))</f>
        <v>2</v>
      </c>
      <c r="U121">
        <f>IF($K$121="","",VLOOKUP($K$121,'03_Thresholds_Archetypes'!$A:$M,10,FALSE))</f>
        <v>0</v>
      </c>
      <c r="V121">
        <f>IF($K$121="","",VLOOKUP($K$121,'03_Thresholds_Archetypes'!$A:$M,11,FALSE))</f>
        <v>-2</v>
      </c>
      <c r="W121">
        <f>IF($K$121="","",VLOOKUP($K$121,'03_Thresholds_Archetypes'!$A:$M,12,FALSE))</f>
        <v>-3</v>
      </c>
      <c r="X121">
        <f>IF($K$121="","",VLOOKUP($K$121,'03_Thresholds_Archetypes'!$A:$M,13,FALSE))</f>
        <v>-3</v>
      </c>
      <c r="Y121">
        <f>IF($K$121="","",LOOKUP($L121,$M121:$R121,$S121:$X121))</f>
        <v>3</v>
      </c>
      <c r="Z121">
        <f>IFERROR(VLOOKUP($A$121,'02_Benchmarks_by_NACE'!$A:$J,7,FALSE),"")</f>
        <v>3</v>
      </c>
      <c r="AA121">
        <f>IFERROR(VLOOKUP($A$121,'02_Benchmarks_by_NACE'!$A:$J,8,FALSE),"")</f>
        <v>4.5</v>
      </c>
      <c r="AB121">
        <f>IFERROR(VLOOKUP($A$121,'02_Benchmarks_by_NACE'!$A:$J,9,FALSE),"")</f>
        <v>7.5</v>
      </c>
      <c r="AC121">
        <f>IF(Z121="","",IF(LOWER($G$121)="lower_is_better",IF($L121&lt;=Z121*0.4,3,IF($L121&lt;=Z121*0.7,2,IF($L121&lt;=Z121,0,IF($L121&lt;=AB121,-2,-3)))),IF($L121&gt;=Z121*1.6,3,IF($L121&gt;=Z121*1.3,2,IF($L121&gt;=Z121,0,IF($L121&gt;=Z121/2,-2,-3))))))</f>
        <v>3</v>
      </c>
      <c r="AD121">
        <f>IF($K$121&lt;&gt;"",Y121,IF(Z121&lt;&gt;"",AC121,""))</f>
        <v>3</v>
      </c>
      <c r="AE121">
        <f>IF(AD121="","",VLOOKUP(AD121,'04_WUStG_Mapping'!$A:$B,2,TRUE))</f>
        <v>0</v>
      </c>
    </row>
    <row r="122" spans="1:31" x14ac:dyDescent="0.2">
      <c r="A122" t="s">
        <v>134</v>
      </c>
      <c r="B122" t="s">
        <v>639</v>
      </c>
      <c r="C122" t="s">
        <v>682</v>
      </c>
      <c r="D122" t="s">
        <v>780</v>
      </c>
      <c r="E122" t="s">
        <v>1064</v>
      </c>
      <c r="F122" t="s">
        <v>1602</v>
      </c>
      <c r="G122" t="s">
        <v>1626</v>
      </c>
      <c r="H122" t="s">
        <v>1655</v>
      </c>
      <c r="I122" t="s">
        <v>1683</v>
      </c>
      <c r="J122" t="s">
        <v>1698</v>
      </c>
      <c r="K122" t="s">
        <v>1753</v>
      </c>
      <c r="M122">
        <f>IF($K$122="","",VLOOKUP($K$122,'03_Thresholds_Archetypes'!$A:$M,2,FALSE))</f>
        <v>0</v>
      </c>
      <c r="N122">
        <f>IF($K$122="","",VLOOKUP($K$122,'03_Thresholds_Archetypes'!$A:$M,3,FALSE))</f>
        <v>30</v>
      </c>
      <c r="O122">
        <f>IF($K$122="","",VLOOKUP($K$122,'03_Thresholds_Archetypes'!$A:$M,4,FALSE))</f>
        <v>50</v>
      </c>
      <c r="P122">
        <f>IF($K$122="","",VLOOKUP($K$122,'03_Thresholds_Archetypes'!$A:$M,5,FALSE))</f>
        <v>70</v>
      </c>
      <c r="Q122">
        <f>IF($K$122="","",VLOOKUP($K$122,'03_Thresholds_Archetypes'!$A:$M,6,FALSE))</f>
        <v>90</v>
      </c>
      <c r="R122">
        <f>IF($K$122="","",VLOOKUP($K$122,'03_Thresholds_Archetypes'!$A:$M,7,FALSE))</f>
        <v>1000000000</v>
      </c>
      <c r="S122">
        <f>IF($K$122="","",VLOOKUP($K$122,'03_Thresholds_Archetypes'!$A:$M,8,FALSE))</f>
        <v>-3</v>
      </c>
      <c r="T122">
        <f>IF($K$122="","",VLOOKUP($K$122,'03_Thresholds_Archetypes'!$A:$M,9,FALSE))</f>
        <v>-2</v>
      </c>
      <c r="U122">
        <f>IF($K$122="","",VLOOKUP($K$122,'03_Thresholds_Archetypes'!$A:$M,10,FALSE))</f>
        <v>0</v>
      </c>
      <c r="V122">
        <f>IF($K$122="","",VLOOKUP($K$122,'03_Thresholds_Archetypes'!$A:$M,11,FALSE))</f>
        <v>2</v>
      </c>
      <c r="W122">
        <f>IF($K$122="","",VLOOKUP($K$122,'03_Thresholds_Archetypes'!$A:$M,12,FALSE))</f>
        <v>3</v>
      </c>
      <c r="X122">
        <f>IF($K$122="","",VLOOKUP($K$122,'03_Thresholds_Archetypes'!$A:$M,13,FALSE))</f>
        <v>3</v>
      </c>
      <c r="Y122">
        <f>IF($K$122="","",LOOKUP($L122,$M122:$R122,$S122:$X122))</f>
        <v>-3</v>
      </c>
      <c r="Z122">
        <f>IFERROR(VLOOKUP($A$122,'02_Benchmarks_by_NACE'!$A:$J,7,FALSE),"")</f>
        <v>59.5</v>
      </c>
      <c r="AA122">
        <f>IFERROR(VLOOKUP($A$122,'02_Benchmarks_by_NACE'!$A:$J,8,FALSE),"")</f>
        <v>89.25</v>
      </c>
      <c r="AB122">
        <f>IFERROR(VLOOKUP($A$122,'02_Benchmarks_by_NACE'!$A:$J,9,FALSE),"")</f>
        <v>100</v>
      </c>
      <c r="AC122">
        <f>IF(Z122="","",IF(LOWER($G$122)="lower_is_better",IF($L122&lt;=Z122*0.4,3,IF($L122&lt;=Z122*0.7,2,IF($L122&lt;=Z122,0,IF($L122&lt;=AB122,-2,-3)))),IF($L122&gt;=Z122*1.6,3,IF($L122&gt;=Z122*1.3,2,IF($L122&gt;=Z122,0,IF($L122&gt;=Z122/2,-2,-3))))))</f>
        <v>-3</v>
      </c>
      <c r="AD122">
        <f>IF($K$122&lt;&gt;"",Y122,IF(Z122&lt;&gt;"",AC122,""))</f>
        <v>-3</v>
      </c>
      <c r="AE122">
        <f>IF(AD122="","",VLOOKUP(AD122,'04_WUStG_Mapping'!$A:$B,2,TRUE))</f>
        <v>25</v>
      </c>
    </row>
    <row r="123" spans="1:31" x14ac:dyDescent="0.2">
      <c r="A123" t="s">
        <v>135</v>
      </c>
      <c r="B123" t="s">
        <v>639</v>
      </c>
      <c r="C123" t="s">
        <v>682</v>
      </c>
      <c r="D123" t="s">
        <v>780</v>
      </c>
      <c r="E123" t="s">
        <v>1065</v>
      </c>
      <c r="F123" t="s">
        <v>1604</v>
      </c>
      <c r="G123" t="s">
        <v>1626</v>
      </c>
      <c r="H123" t="s">
        <v>1657</v>
      </c>
      <c r="I123" t="s">
        <v>1683</v>
      </c>
      <c r="J123" t="s">
        <v>1698</v>
      </c>
      <c r="K123" t="s">
        <v>1753</v>
      </c>
      <c r="M123">
        <f>IF($K$123="","",VLOOKUP($K$123,'03_Thresholds_Archetypes'!$A:$M,2,FALSE))</f>
        <v>0</v>
      </c>
      <c r="N123">
        <f>IF($K$123="","",VLOOKUP($K$123,'03_Thresholds_Archetypes'!$A:$M,3,FALSE))</f>
        <v>30</v>
      </c>
      <c r="O123">
        <f>IF($K$123="","",VLOOKUP($K$123,'03_Thresholds_Archetypes'!$A:$M,4,FALSE))</f>
        <v>50</v>
      </c>
      <c r="P123">
        <f>IF($K$123="","",VLOOKUP($K$123,'03_Thresholds_Archetypes'!$A:$M,5,FALSE))</f>
        <v>70</v>
      </c>
      <c r="Q123">
        <f>IF($K$123="","",VLOOKUP($K$123,'03_Thresholds_Archetypes'!$A:$M,6,FALSE))</f>
        <v>90</v>
      </c>
      <c r="R123">
        <f>IF($K$123="","",VLOOKUP($K$123,'03_Thresholds_Archetypes'!$A:$M,7,FALSE))</f>
        <v>1000000000</v>
      </c>
      <c r="S123">
        <f>IF($K$123="","",VLOOKUP($K$123,'03_Thresholds_Archetypes'!$A:$M,8,FALSE))</f>
        <v>-3</v>
      </c>
      <c r="T123">
        <f>IF($K$123="","",VLOOKUP($K$123,'03_Thresholds_Archetypes'!$A:$M,9,FALSE))</f>
        <v>-2</v>
      </c>
      <c r="U123">
        <f>IF($K$123="","",VLOOKUP($K$123,'03_Thresholds_Archetypes'!$A:$M,10,FALSE))</f>
        <v>0</v>
      </c>
      <c r="V123">
        <f>IF($K$123="","",VLOOKUP($K$123,'03_Thresholds_Archetypes'!$A:$M,11,FALSE))</f>
        <v>2</v>
      </c>
      <c r="W123">
        <f>IF($K$123="","",VLOOKUP($K$123,'03_Thresholds_Archetypes'!$A:$M,12,FALSE))</f>
        <v>3</v>
      </c>
      <c r="X123">
        <f>IF($K$123="","",VLOOKUP($K$123,'03_Thresholds_Archetypes'!$A:$M,13,FALSE))</f>
        <v>3</v>
      </c>
      <c r="Y123">
        <f>IF($K$123="","",LOOKUP($L123,$M123:$R123,$S123:$X123))</f>
        <v>-3</v>
      </c>
      <c r="Z123">
        <f>IFERROR(VLOOKUP($A$123,'02_Benchmarks_by_NACE'!$A:$J,7,FALSE),"")</f>
        <v>82</v>
      </c>
      <c r="AA123">
        <f>IFERROR(VLOOKUP($A$123,'02_Benchmarks_by_NACE'!$A:$J,8,FALSE),"")</f>
        <v>100</v>
      </c>
      <c r="AB123">
        <f>IFERROR(VLOOKUP($A$123,'02_Benchmarks_by_NACE'!$A:$J,9,FALSE),"")</f>
        <v>100</v>
      </c>
      <c r="AC123">
        <f>IF(Z123="","",IF(LOWER($G$123)="lower_is_better",IF($L123&lt;=Z123*0.4,3,IF($L123&lt;=Z123*0.7,2,IF($L123&lt;=Z123,0,IF($L123&lt;=AB123,-2,-3)))),IF($L123&gt;=Z123*1.6,3,IF($L123&gt;=Z123*1.3,2,IF($L123&gt;=Z123,0,IF($L123&gt;=Z123/2,-2,-3))))))</f>
        <v>-3</v>
      </c>
      <c r="AD123">
        <f>IF($K$123&lt;&gt;"",Y123,IF(Z123&lt;&gt;"",AC123,""))</f>
        <v>-3</v>
      </c>
      <c r="AE123">
        <f>IF(AD123="","",VLOOKUP(AD123,'04_WUStG_Mapping'!$A:$B,2,TRUE))</f>
        <v>25</v>
      </c>
    </row>
    <row r="124" spans="1:31" x14ac:dyDescent="0.2">
      <c r="A124" t="s">
        <v>136</v>
      </c>
      <c r="B124" t="s">
        <v>639</v>
      </c>
      <c r="C124" t="s">
        <v>682</v>
      </c>
      <c r="D124" t="s">
        <v>780</v>
      </c>
      <c r="E124" t="s">
        <v>1066</v>
      </c>
      <c r="F124" t="s">
        <v>1605</v>
      </c>
      <c r="G124" t="s">
        <v>1626</v>
      </c>
      <c r="H124" t="s">
        <v>1658</v>
      </c>
      <c r="I124" t="s">
        <v>1684</v>
      </c>
      <c r="J124" t="s">
        <v>1698</v>
      </c>
      <c r="K124" t="s">
        <v>1753</v>
      </c>
      <c r="M124">
        <f>IF($K$124="","",VLOOKUP($K$124,'03_Thresholds_Archetypes'!$A:$M,2,FALSE))</f>
        <v>0</v>
      </c>
      <c r="N124">
        <f>IF($K$124="","",VLOOKUP($K$124,'03_Thresholds_Archetypes'!$A:$M,3,FALSE))</f>
        <v>30</v>
      </c>
      <c r="O124">
        <f>IF($K$124="","",VLOOKUP($K$124,'03_Thresholds_Archetypes'!$A:$M,4,FALSE))</f>
        <v>50</v>
      </c>
      <c r="P124">
        <f>IF($K$124="","",VLOOKUP($K$124,'03_Thresholds_Archetypes'!$A:$M,5,FALSE))</f>
        <v>70</v>
      </c>
      <c r="Q124">
        <f>IF($K$124="","",VLOOKUP($K$124,'03_Thresholds_Archetypes'!$A:$M,6,FALSE))</f>
        <v>90</v>
      </c>
      <c r="R124">
        <f>IF($K$124="","",VLOOKUP($K$124,'03_Thresholds_Archetypes'!$A:$M,7,FALSE))</f>
        <v>1000000000</v>
      </c>
      <c r="S124">
        <f>IF($K$124="","",VLOOKUP($K$124,'03_Thresholds_Archetypes'!$A:$M,8,FALSE))</f>
        <v>-3</v>
      </c>
      <c r="T124">
        <f>IF($K$124="","",VLOOKUP($K$124,'03_Thresholds_Archetypes'!$A:$M,9,FALSE))</f>
        <v>-2</v>
      </c>
      <c r="U124">
        <f>IF($K$124="","",VLOOKUP($K$124,'03_Thresholds_Archetypes'!$A:$M,10,FALSE))</f>
        <v>0</v>
      </c>
      <c r="V124">
        <f>IF($K$124="","",VLOOKUP($K$124,'03_Thresholds_Archetypes'!$A:$M,11,FALSE))</f>
        <v>2</v>
      </c>
      <c r="W124">
        <f>IF($K$124="","",VLOOKUP($K$124,'03_Thresholds_Archetypes'!$A:$M,12,FALSE))</f>
        <v>3</v>
      </c>
      <c r="X124">
        <f>IF($K$124="","",VLOOKUP($K$124,'03_Thresholds_Archetypes'!$A:$M,13,FALSE))</f>
        <v>3</v>
      </c>
      <c r="Y124">
        <f>IF($K$124="","",LOOKUP($L124,$M124:$R124,$S124:$X124))</f>
        <v>-3</v>
      </c>
      <c r="Z124">
        <f>IFERROR(VLOOKUP($A$124,'02_Benchmarks_by_NACE'!$A:$J,7,FALSE),"")</f>
        <v>49.5</v>
      </c>
      <c r="AA124">
        <f>IFERROR(VLOOKUP($A$124,'02_Benchmarks_by_NACE'!$A:$J,8,FALSE),"")</f>
        <v>74.25</v>
      </c>
      <c r="AB124">
        <f>IFERROR(VLOOKUP($A$124,'02_Benchmarks_by_NACE'!$A:$J,9,FALSE),"")</f>
        <v>100</v>
      </c>
      <c r="AC124">
        <f>IF(Z124="","",IF(LOWER($G$124)="lower_is_better",IF($L124&lt;=Z124*0.4,3,IF($L124&lt;=Z124*0.7,2,IF($L124&lt;=Z124,0,IF($L124&lt;=AB124,-2,-3)))),IF($L124&gt;=Z124*1.6,3,IF($L124&gt;=Z124*1.3,2,IF($L124&gt;=Z124,0,IF($L124&gt;=Z124/2,-2,-3))))))</f>
        <v>-3</v>
      </c>
      <c r="AD124">
        <f>IF($K$124&lt;&gt;"",Y124,IF(Z124&lt;&gt;"",AC124,""))</f>
        <v>-3</v>
      </c>
      <c r="AE124">
        <f>IF(AD124="","",VLOOKUP(AD124,'04_WUStG_Mapping'!$A:$B,2,TRUE))</f>
        <v>25</v>
      </c>
    </row>
    <row r="125" spans="1:31" x14ac:dyDescent="0.2">
      <c r="A125" t="s">
        <v>137</v>
      </c>
      <c r="B125" t="s">
        <v>639</v>
      </c>
      <c r="C125" t="s">
        <v>683</v>
      </c>
      <c r="D125" t="s">
        <v>781</v>
      </c>
      <c r="E125" t="s">
        <v>1067</v>
      </c>
      <c r="F125" t="s">
        <v>1606</v>
      </c>
      <c r="G125" t="s">
        <v>1627</v>
      </c>
      <c r="H125" t="s">
        <v>1659</v>
      </c>
      <c r="I125" t="s">
        <v>1685</v>
      </c>
      <c r="J125" t="s">
        <v>1700</v>
      </c>
      <c r="K125" t="s">
        <v>1755</v>
      </c>
      <c r="M125">
        <f>IF($K$125="","",VLOOKUP($K$125,'03_Thresholds_Archetypes'!$A:$M,2,FALSE))</f>
        <v>0</v>
      </c>
      <c r="N125">
        <f>IF($K$125="","",VLOOKUP($K$125,'03_Thresholds_Archetypes'!$A:$M,3,FALSE))</f>
        <v>1</v>
      </c>
      <c r="O125">
        <f>IF($K$125="","",VLOOKUP($K$125,'03_Thresholds_Archetypes'!$A:$M,4,FALSE))</f>
        <v>3</v>
      </c>
      <c r="P125">
        <f>IF($K$125="","",VLOOKUP($K$125,'03_Thresholds_Archetypes'!$A:$M,5,FALSE))</f>
        <v>5</v>
      </c>
      <c r="Q125">
        <f>IF($K$125="","",VLOOKUP($K$125,'03_Thresholds_Archetypes'!$A:$M,6,FALSE))</f>
        <v>1000000000</v>
      </c>
      <c r="R125">
        <f>IF($K$125="","",VLOOKUP($K$125,'03_Thresholds_Archetypes'!$A:$M,7,FALSE))</f>
        <v>1000000000</v>
      </c>
      <c r="S125">
        <f>IF($K$125="","",VLOOKUP($K$125,'03_Thresholds_Archetypes'!$A:$M,8,FALSE))</f>
        <v>3</v>
      </c>
      <c r="T125">
        <f>IF($K$125="","",VLOOKUP($K$125,'03_Thresholds_Archetypes'!$A:$M,9,FALSE))</f>
        <v>2</v>
      </c>
      <c r="U125">
        <f>IF($K$125="","",VLOOKUP($K$125,'03_Thresholds_Archetypes'!$A:$M,10,FALSE))</f>
        <v>0</v>
      </c>
      <c r="V125">
        <f>IF($K$125="","",VLOOKUP($K$125,'03_Thresholds_Archetypes'!$A:$M,11,FALSE))</f>
        <v>-2</v>
      </c>
      <c r="W125">
        <f>IF($K$125="","",VLOOKUP($K$125,'03_Thresholds_Archetypes'!$A:$M,12,FALSE))</f>
        <v>-3</v>
      </c>
      <c r="X125">
        <f>IF($K$125="","",VLOOKUP($K$125,'03_Thresholds_Archetypes'!$A:$M,13,FALSE))</f>
        <v>-3</v>
      </c>
      <c r="Y125">
        <f>IF($K$125="","",LOOKUP($L125,$M125:$R125,$S125:$X125))</f>
        <v>3</v>
      </c>
      <c r="Z125">
        <f>IFERROR(VLOOKUP($A$125,'02_Benchmarks_by_NACE'!$A:$J,7,FALSE),"")</f>
        <v>0.5</v>
      </c>
      <c r="AA125">
        <f>IFERROR(VLOOKUP($A$125,'02_Benchmarks_by_NACE'!$A:$J,8,FALSE),"")</f>
        <v>0.75</v>
      </c>
      <c r="AB125">
        <f>IFERROR(VLOOKUP($A$125,'02_Benchmarks_by_NACE'!$A:$J,9,FALSE),"")</f>
        <v>1.25</v>
      </c>
      <c r="AC125">
        <f>IF(Z125="","",IF(LOWER($G$125)="lower_is_better",IF($L125&lt;=Z125*0.4,3,IF($L125&lt;=Z125*0.7,2,IF($L125&lt;=Z125,0,IF($L125&lt;=AB125,-2,-3)))),IF($L125&gt;=Z125*1.6,3,IF($L125&gt;=Z125*1.3,2,IF($L125&gt;=Z125,0,IF($L125&gt;=Z125/2,-2,-3))))))</f>
        <v>3</v>
      </c>
      <c r="AD125">
        <f>IF($K$125&lt;&gt;"",Y125,IF(Z125&lt;&gt;"",AC125,""))</f>
        <v>3</v>
      </c>
      <c r="AE125">
        <f>IF(AD125="","",VLOOKUP(AD125,'04_WUStG_Mapping'!$A:$B,2,TRUE))</f>
        <v>0</v>
      </c>
    </row>
    <row r="126" spans="1:31" x14ac:dyDescent="0.2">
      <c r="A126" t="s">
        <v>138</v>
      </c>
      <c r="B126" t="s">
        <v>639</v>
      </c>
      <c r="C126" t="s">
        <v>683</v>
      </c>
      <c r="D126" t="s">
        <v>781</v>
      </c>
      <c r="E126" t="s">
        <v>1068</v>
      </c>
      <c r="F126" t="s">
        <v>1607</v>
      </c>
      <c r="G126" t="s">
        <v>1626</v>
      </c>
      <c r="H126" t="s">
        <v>1660</v>
      </c>
      <c r="I126" t="s">
        <v>1685</v>
      </c>
      <c r="J126" t="s">
        <v>1700</v>
      </c>
      <c r="K126" t="s">
        <v>1774</v>
      </c>
      <c r="M126" t="e">
        <f>IF($K$126="","",VLOOKUP($K$126,'03_Thresholds_Archetypes'!$A:$M,2,FALSE))</f>
        <v>#N/A</v>
      </c>
      <c r="N126" t="e">
        <f>IF($K$126="","",VLOOKUP($K$126,'03_Thresholds_Archetypes'!$A:$M,3,FALSE))</f>
        <v>#N/A</v>
      </c>
      <c r="O126" t="e">
        <f>IF($K$126="","",VLOOKUP($K$126,'03_Thresholds_Archetypes'!$A:$M,4,FALSE))</f>
        <v>#N/A</v>
      </c>
      <c r="P126" t="e">
        <f>IF($K$126="","",VLOOKUP($K$126,'03_Thresholds_Archetypes'!$A:$M,5,FALSE))</f>
        <v>#N/A</v>
      </c>
      <c r="Q126" t="e">
        <f>IF($K$126="","",VLOOKUP($K$126,'03_Thresholds_Archetypes'!$A:$M,6,FALSE))</f>
        <v>#N/A</v>
      </c>
      <c r="R126" t="e">
        <f>IF($K$126="","",VLOOKUP($K$126,'03_Thresholds_Archetypes'!$A:$M,7,FALSE))</f>
        <v>#N/A</v>
      </c>
      <c r="S126" t="e">
        <f>IF($K$126="","",VLOOKUP($K$126,'03_Thresholds_Archetypes'!$A:$M,8,FALSE))</f>
        <v>#N/A</v>
      </c>
      <c r="T126" t="e">
        <f>IF($K$126="","",VLOOKUP($K$126,'03_Thresholds_Archetypes'!$A:$M,9,FALSE))</f>
        <v>#N/A</v>
      </c>
      <c r="U126" t="e">
        <f>IF($K$126="","",VLOOKUP($K$126,'03_Thresholds_Archetypes'!$A:$M,10,FALSE))</f>
        <v>#N/A</v>
      </c>
      <c r="V126" t="e">
        <f>IF($K$126="","",VLOOKUP($K$126,'03_Thresholds_Archetypes'!$A:$M,11,FALSE))</f>
        <v>#N/A</v>
      </c>
      <c r="W126" t="e">
        <f>IF($K$126="","",VLOOKUP($K$126,'03_Thresholds_Archetypes'!$A:$M,12,FALSE))</f>
        <v>#N/A</v>
      </c>
      <c r="X126" t="e">
        <f>IF($K$126="","",VLOOKUP($K$126,'03_Thresholds_Archetypes'!$A:$M,13,FALSE))</f>
        <v>#N/A</v>
      </c>
      <c r="Y126" t="e">
        <f>IF($K$126="","",LOOKUP($L126,$M126:$R126,$S126:$X126))</f>
        <v>#N/A</v>
      </c>
      <c r="Z126">
        <f>IFERROR(VLOOKUP($A$126,'02_Benchmarks_by_NACE'!$A:$J,7,FALSE),"")</f>
        <v>0.66999999999999993</v>
      </c>
      <c r="AA126">
        <f>IFERROR(VLOOKUP($A$126,'02_Benchmarks_by_NACE'!$A:$J,8,FALSE),"")</f>
        <v>1</v>
      </c>
      <c r="AB126">
        <f>IFERROR(VLOOKUP($A$126,'02_Benchmarks_by_NACE'!$A:$J,9,FALSE),"")</f>
        <v>1</v>
      </c>
      <c r="AC126">
        <f>IF(Z126="","",IF(LOWER($G$126)="lower_is_better",IF($L126&lt;=Z126*0.4,3,IF($L126&lt;=Z126*0.7,2,IF($L126&lt;=Z126,0,IF($L126&lt;=AB126,-2,-3)))),IF($L126&gt;=Z126*1.6,3,IF($L126&gt;=Z126*1.3,2,IF($L126&gt;=Z126,0,IF($L126&gt;=Z126/2,-2,-3))))))</f>
        <v>-3</v>
      </c>
      <c r="AD126" t="e">
        <f>IF($K$126&lt;&gt;"",Y126,IF(Z126&lt;&gt;"",AC126,""))</f>
        <v>#N/A</v>
      </c>
      <c r="AE126" t="e">
        <f>IF(AD126="","",VLOOKUP(AD126,'04_WUStG_Mapping'!$A:$B,2,TRUE))</f>
        <v>#N/A</v>
      </c>
    </row>
    <row r="127" spans="1:31" x14ac:dyDescent="0.2">
      <c r="A127" t="s">
        <v>139</v>
      </c>
      <c r="B127" t="s">
        <v>639</v>
      </c>
      <c r="C127" t="s">
        <v>683</v>
      </c>
      <c r="D127" t="s">
        <v>781</v>
      </c>
      <c r="E127" t="s">
        <v>1069</v>
      </c>
      <c r="F127" t="s">
        <v>1607</v>
      </c>
      <c r="G127" t="s">
        <v>1626</v>
      </c>
      <c r="H127" t="s">
        <v>1661</v>
      </c>
      <c r="I127" t="s">
        <v>1685</v>
      </c>
      <c r="J127" t="s">
        <v>1700</v>
      </c>
      <c r="K127" t="s">
        <v>1774</v>
      </c>
      <c r="M127" t="e">
        <f>IF($K$127="","",VLOOKUP($K$127,'03_Thresholds_Archetypes'!$A:$M,2,FALSE))</f>
        <v>#N/A</v>
      </c>
      <c r="N127" t="e">
        <f>IF($K$127="","",VLOOKUP($K$127,'03_Thresholds_Archetypes'!$A:$M,3,FALSE))</f>
        <v>#N/A</v>
      </c>
      <c r="O127" t="e">
        <f>IF($K$127="","",VLOOKUP($K$127,'03_Thresholds_Archetypes'!$A:$M,4,FALSE))</f>
        <v>#N/A</v>
      </c>
      <c r="P127" t="e">
        <f>IF($K$127="","",VLOOKUP($K$127,'03_Thresholds_Archetypes'!$A:$M,5,FALSE))</f>
        <v>#N/A</v>
      </c>
      <c r="Q127" t="e">
        <f>IF($K$127="","",VLOOKUP($K$127,'03_Thresholds_Archetypes'!$A:$M,6,FALSE))</f>
        <v>#N/A</v>
      </c>
      <c r="R127" t="e">
        <f>IF($K$127="","",VLOOKUP($K$127,'03_Thresholds_Archetypes'!$A:$M,7,FALSE))</f>
        <v>#N/A</v>
      </c>
      <c r="S127" t="e">
        <f>IF($K$127="","",VLOOKUP($K$127,'03_Thresholds_Archetypes'!$A:$M,8,FALSE))</f>
        <v>#N/A</v>
      </c>
      <c r="T127" t="e">
        <f>IF($K$127="","",VLOOKUP($K$127,'03_Thresholds_Archetypes'!$A:$M,9,FALSE))</f>
        <v>#N/A</v>
      </c>
      <c r="U127" t="e">
        <f>IF($K$127="","",VLOOKUP($K$127,'03_Thresholds_Archetypes'!$A:$M,10,FALSE))</f>
        <v>#N/A</v>
      </c>
      <c r="V127" t="e">
        <f>IF($K$127="","",VLOOKUP($K$127,'03_Thresholds_Archetypes'!$A:$M,11,FALSE))</f>
        <v>#N/A</v>
      </c>
      <c r="W127" t="e">
        <f>IF($K$127="","",VLOOKUP($K$127,'03_Thresholds_Archetypes'!$A:$M,12,FALSE))</f>
        <v>#N/A</v>
      </c>
      <c r="X127" t="e">
        <f>IF($K$127="","",VLOOKUP($K$127,'03_Thresholds_Archetypes'!$A:$M,13,FALSE))</f>
        <v>#N/A</v>
      </c>
      <c r="Y127" t="e">
        <f>IF($K$127="","",LOOKUP($L127,$M127:$R127,$S127:$X127))</f>
        <v>#N/A</v>
      </c>
      <c r="Z127">
        <f>IFERROR(VLOOKUP($A$127,'02_Benchmarks_by_NACE'!$A:$J,7,FALSE),"")</f>
        <v>0.5</v>
      </c>
      <c r="AA127">
        <f>IFERROR(VLOOKUP($A$127,'02_Benchmarks_by_NACE'!$A:$J,8,FALSE),"")</f>
        <v>0.75</v>
      </c>
      <c r="AB127">
        <f>IFERROR(VLOOKUP($A$127,'02_Benchmarks_by_NACE'!$A:$J,9,FALSE),"")</f>
        <v>0.9</v>
      </c>
      <c r="AC127">
        <f>IF(Z127="","",IF(LOWER($G$127)="lower_is_better",IF($L127&lt;=Z127*0.4,3,IF($L127&lt;=Z127*0.7,2,IF($L127&lt;=Z127,0,IF($L127&lt;=AB127,-2,-3)))),IF($L127&gt;=Z127*1.6,3,IF($L127&gt;=Z127*1.3,2,IF($L127&gt;=Z127,0,IF($L127&gt;=Z127/2,-2,-3))))))</f>
        <v>-3</v>
      </c>
      <c r="AD127" t="e">
        <f>IF($K$127&lt;&gt;"",Y127,IF(Z127&lt;&gt;"",AC127,""))</f>
        <v>#N/A</v>
      </c>
      <c r="AE127" t="e">
        <f>IF(AD127="","",VLOOKUP(AD127,'04_WUStG_Mapping'!$A:$B,2,TRUE))</f>
        <v>#N/A</v>
      </c>
    </row>
    <row r="128" spans="1:31" x14ac:dyDescent="0.2">
      <c r="A128" t="s">
        <v>140</v>
      </c>
      <c r="B128" t="s">
        <v>639</v>
      </c>
      <c r="C128" t="s">
        <v>679</v>
      </c>
      <c r="D128" t="s">
        <v>782</v>
      </c>
      <c r="E128" t="s">
        <v>1070</v>
      </c>
      <c r="F128" t="s">
        <v>1607</v>
      </c>
      <c r="G128" t="s">
        <v>1626</v>
      </c>
      <c r="H128" t="s">
        <v>1662</v>
      </c>
      <c r="I128" t="s">
        <v>1686</v>
      </c>
      <c r="J128" t="s">
        <v>1700</v>
      </c>
      <c r="K128" t="s">
        <v>1774</v>
      </c>
      <c r="M128" t="e">
        <f>IF($K$128="","",VLOOKUP($K$128,'03_Thresholds_Archetypes'!$A:$M,2,FALSE))</f>
        <v>#N/A</v>
      </c>
      <c r="N128" t="e">
        <f>IF($K$128="","",VLOOKUP($K$128,'03_Thresholds_Archetypes'!$A:$M,3,FALSE))</f>
        <v>#N/A</v>
      </c>
      <c r="O128" t="e">
        <f>IF($K$128="","",VLOOKUP($K$128,'03_Thresholds_Archetypes'!$A:$M,4,FALSE))</f>
        <v>#N/A</v>
      </c>
      <c r="P128" t="e">
        <f>IF($K$128="","",VLOOKUP($K$128,'03_Thresholds_Archetypes'!$A:$M,5,FALSE))</f>
        <v>#N/A</v>
      </c>
      <c r="Q128" t="e">
        <f>IF($K$128="","",VLOOKUP($K$128,'03_Thresholds_Archetypes'!$A:$M,6,FALSE))</f>
        <v>#N/A</v>
      </c>
      <c r="R128" t="e">
        <f>IF($K$128="","",VLOOKUP($K$128,'03_Thresholds_Archetypes'!$A:$M,7,FALSE))</f>
        <v>#N/A</v>
      </c>
      <c r="S128" t="e">
        <f>IF($K$128="","",VLOOKUP($K$128,'03_Thresholds_Archetypes'!$A:$M,8,FALSE))</f>
        <v>#N/A</v>
      </c>
      <c r="T128" t="e">
        <f>IF($K$128="","",VLOOKUP($K$128,'03_Thresholds_Archetypes'!$A:$M,9,FALSE))</f>
        <v>#N/A</v>
      </c>
      <c r="U128" t="e">
        <f>IF($K$128="","",VLOOKUP($K$128,'03_Thresholds_Archetypes'!$A:$M,10,FALSE))</f>
        <v>#N/A</v>
      </c>
      <c r="V128" t="e">
        <f>IF($K$128="","",VLOOKUP($K$128,'03_Thresholds_Archetypes'!$A:$M,11,FALSE))</f>
        <v>#N/A</v>
      </c>
      <c r="W128" t="e">
        <f>IF($K$128="","",VLOOKUP($K$128,'03_Thresholds_Archetypes'!$A:$M,12,FALSE))</f>
        <v>#N/A</v>
      </c>
      <c r="X128" t="e">
        <f>IF($K$128="","",VLOOKUP($K$128,'03_Thresholds_Archetypes'!$A:$M,13,FALSE))</f>
        <v>#N/A</v>
      </c>
      <c r="Y128" t="e">
        <f>IF($K$128="","",LOOKUP($L128,$M128:$R128,$S128:$X128))</f>
        <v>#N/A</v>
      </c>
      <c r="Z128">
        <f>IFERROR(VLOOKUP($A$128,'02_Benchmarks_by_NACE'!$A:$J,7,FALSE),"")</f>
        <v>0.64500000000000002</v>
      </c>
      <c r="AA128">
        <f>IFERROR(VLOOKUP($A$128,'02_Benchmarks_by_NACE'!$A:$J,8,FALSE),"")</f>
        <v>0.96750000000000003</v>
      </c>
      <c r="AB128">
        <f>IFERROR(VLOOKUP($A$128,'02_Benchmarks_by_NACE'!$A:$J,9,FALSE),"")</f>
        <v>1</v>
      </c>
      <c r="AC128">
        <f>IF(Z128="","",IF(LOWER($G$128)="lower_is_better",IF($L128&lt;=Z128*0.4,3,IF($L128&lt;=Z128*0.7,2,IF($L128&lt;=Z128,0,IF($L128&lt;=AB128,-2,-3)))),IF($L128&gt;=Z128*1.6,3,IF($L128&gt;=Z128*1.3,2,IF($L128&gt;=Z128,0,IF($L128&gt;=Z128/2,-2,-3))))))</f>
        <v>-3</v>
      </c>
      <c r="AD128" t="e">
        <f>IF($K$128&lt;&gt;"",Y128,IF(Z128&lt;&gt;"",AC128,""))</f>
        <v>#N/A</v>
      </c>
      <c r="AE128" t="e">
        <f>IF(AD128="","",VLOOKUP(AD128,'04_WUStG_Mapping'!$A:$B,2,TRUE))</f>
        <v>#N/A</v>
      </c>
    </row>
    <row r="129" spans="1:31" x14ac:dyDescent="0.2">
      <c r="A129" t="s">
        <v>141</v>
      </c>
      <c r="B129" t="s">
        <v>639</v>
      </c>
      <c r="C129" t="s">
        <v>679</v>
      </c>
      <c r="D129" t="s">
        <v>782</v>
      </c>
      <c r="E129" t="s">
        <v>1071</v>
      </c>
      <c r="F129" t="s">
        <v>1602</v>
      </c>
      <c r="G129" t="s">
        <v>1627</v>
      </c>
      <c r="H129" t="s">
        <v>1663</v>
      </c>
      <c r="I129" t="s">
        <v>1632</v>
      </c>
      <c r="J129" t="s">
        <v>1700</v>
      </c>
      <c r="K129" t="s">
        <v>1775</v>
      </c>
      <c r="M129" t="e">
        <f>IF($K$129="","",VLOOKUP($K$129,'03_Thresholds_Archetypes'!$A:$M,2,FALSE))</f>
        <v>#N/A</v>
      </c>
      <c r="N129" t="e">
        <f>IF($K$129="","",VLOOKUP($K$129,'03_Thresholds_Archetypes'!$A:$M,3,FALSE))</f>
        <v>#N/A</v>
      </c>
      <c r="O129" t="e">
        <f>IF($K$129="","",VLOOKUP($K$129,'03_Thresholds_Archetypes'!$A:$M,4,FALSE))</f>
        <v>#N/A</v>
      </c>
      <c r="P129" t="e">
        <f>IF($K$129="","",VLOOKUP($K$129,'03_Thresholds_Archetypes'!$A:$M,5,FALSE))</f>
        <v>#N/A</v>
      </c>
      <c r="Q129" t="e">
        <f>IF($K$129="","",VLOOKUP($K$129,'03_Thresholds_Archetypes'!$A:$M,6,FALSE))</f>
        <v>#N/A</v>
      </c>
      <c r="R129" t="e">
        <f>IF($K$129="","",VLOOKUP($K$129,'03_Thresholds_Archetypes'!$A:$M,7,FALSE))</f>
        <v>#N/A</v>
      </c>
      <c r="S129" t="e">
        <f>IF($K$129="","",VLOOKUP($K$129,'03_Thresholds_Archetypes'!$A:$M,8,FALSE))</f>
        <v>#N/A</v>
      </c>
      <c r="T129" t="e">
        <f>IF($K$129="","",VLOOKUP($K$129,'03_Thresholds_Archetypes'!$A:$M,9,FALSE))</f>
        <v>#N/A</v>
      </c>
      <c r="U129" t="e">
        <f>IF($K$129="","",VLOOKUP($K$129,'03_Thresholds_Archetypes'!$A:$M,10,FALSE))</f>
        <v>#N/A</v>
      </c>
      <c r="V129" t="e">
        <f>IF($K$129="","",VLOOKUP($K$129,'03_Thresholds_Archetypes'!$A:$M,11,FALSE))</f>
        <v>#N/A</v>
      </c>
      <c r="W129" t="e">
        <f>IF($K$129="","",VLOOKUP($K$129,'03_Thresholds_Archetypes'!$A:$M,12,FALSE))</f>
        <v>#N/A</v>
      </c>
      <c r="X129" t="e">
        <f>IF($K$129="","",VLOOKUP($K$129,'03_Thresholds_Archetypes'!$A:$M,13,FALSE))</f>
        <v>#N/A</v>
      </c>
      <c r="Y129" t="e">
        <f>IF($K$129="","",LOOKUP($L129,$M129:$R129,$S129:$X129))</f>
        <v>#N/A</v>
      </c>
      <c r="Z129">
        <f>IFERROR(VLOOKUP($A$129,'02_Benchmarks_by_NACE'!$A:$J,7,FALSE),"")</f>
        <v>15.5</v>
      </c>
      <c r="AA129">
        <f>IFERROR(VLOOKUP($A$129,'02_Benchmarks_by_NACE'!$A:$J,8,FALSE),"")</f>
        <v>23.25</v>
      </c>
      <c r="AB129">
        <f>IFERROR(VLOOKUP($A$129,'02_Benchmarks_by_NACE'!$A:$J,9,FALSE),"")</f>
        <v>38.75</v>
      </c>
      <c r="AC129">
        <f>IF(Z129="","",IF(LOWER($G$129)="lower_is_better",IF($L129&lt;=Z129*0.4,3,IF($L129&lt;=Z129*0.7,2,IF($L129&lt;=Z129,0,IF($L129&lt;=AB129,-2,-3)))),IF($L129&gt;=Z129*1.6,3,IF($L129&gt;=Z129*1.3,2,IF($L129&gt;=Z129,0,IF($L129&gt;=Z129/2,-2,-3))))))</f>
        <v>3</v>
      </c>
      <c r="AD129" t="e">
        <f>IF($K$129&lt;&gt;"",Y129,IF(Z129&lt;&gt;"",AC129,""))</f>
        <v>#N/A</v>
      </c>
      <c r="AE129" t="e">
        <f>IF(AD129="","",VLOOKUP(AD129,'04_WUStG_Mapping'!$A:$B,2,TRUE))</f>
        <v>#N/A</v>
      </c>
    </row>
    <row r="130" spans="1:31" x14ac:dyDescent="0.2">
      <c r="A130" t="s">
        <v>142</v>
      </c>
      <c r="B130" t="s">
        <v>639</v>
      </c>
      <c r="C130" t="s">
        <v>679</v>
      </c>
      <c r="D130" t="s">
        <v>782</v>
      </c>
      <c r="E130" t="s">
        <v>1072</v>
      </c>
      <c r="F130" t="s">
        <v>1608</v>
      </c>
      <c r="G130" t="s">
        <v>1626</v>
      </c>
      <c r="H130" t="s">
        <v>1664</v>
      </c>
      <c r="I130" t="s">
        <v>1686</v>
      </c>
      <c r="J130" t="s">
        <v>1700</v>
      </c>
      <c r="K130" t="s">
        <v>1774</v>
      </c>
      <c r="M130" t="e">
        <f>IF($K$130="","",VLOOKUP($K$130,'03_Thresholds_Archetypes'!$A:$M,2,FALSE))</f>
        <v>#N/A</v>
      </c>
      <c r="N130" t="e">
        <f>IF($K$130="","",VLOOKUP($K$130,'03_Thresholds_Archetypes'!$A:$M,3,FALSE))</f>
        <v>#N/A</v>
      </c>
      <c r="O130" t="e">
        <f>IF($K$130="","",VLOOKUP($K$130,'03_Thresholds_Archetypes'!$A:$M,4,FALSE))</f>
        <v>#N/A</v>
      </c>
      <c r="P130" t="e">
        <f>IF($K$130="","",VLOOKUP($K$130,'03_Thresholds_Archetypes'!$A:$M,5,FALSE))</f>
        <v>#N/A</v>
      </c>
      <c r="Q130" t="e">
        <f>IF($K$130="","",VLOOKUP($K$130,'03_Thresholds_Archetypes'!$A:$M,6,FALSE))</f>
        <v>#N/A</v>
      </c>
      <c r="R130" t="e">
        <f>IF($K$130="","",VLOOKUP($K$130,'03_Thresholds_Archetypes'!$A:$M,7,FALSE))</f>
        <v>#N/A</v>
      </c>
      <c r="S130" t="e">
        <f>IF($K$130="","",VLOOKUP($K$130,'03_Thresholds_Archetypes'!$A:$M,8,FALSE))</f>
        <v>#N/A</v>
      </c>
      <c r="T130" t="e">
        <f>IF($K$130="","",VLOOKUP($K$130,'03_Thresholds_Archetypes'!$A:$M,9,FALSE))</f>
        <v>#N/A</v>
      </c>
      <c r="U130" t="e">
        <f>IF($K$130="","",VLOOKUP($K$130,'03_Thresholds_Archetypes'!$A:$M,10,FALSE))</f>
        <v>#N/A</v>
      </c>
      <c r="V130" t="e">
        <f>IF($K$130="","",VLOOKUP($K$130,'03_Thresholds_Archetypes'!$A:$M,11,FALSE))</f>
        <v>#N/A</v>
      </c>
      <c r="W130" t="e">
        <f>IF($K$130="","",VLOOKUP($K$130,'03_Thresholds_Archetypes'!$A:$M,12,FALSE))</f>
        <v>#N/A</v>
      </c>
      <c r="X130" t="e">
        <f>IF($K$130="","",VLOOKUP($K$130,'03_Thresholds_Archetypes'!$A:$M,13,FALSE))</f>
        <v>#N/A</v>
      </c>
      <c r="Y130" t="e">
        <f>IF($K$130="","",LOOKUP($L130,$M130:$R130,$S130:$X130))</f>
        <v>#N/A</v>
      </c>
      <c r="Z130">
        <f>IFERROR(VLOOKUP($A$130,'02_Benchmarks_by_NACE'!$A:$J,7,FALSE),"")</f>
        <v>1.5</v>
      </c>
      <c r="AA130">
        <f>IFERROR(VLOOKUP($A$130,'02_Benchmarks_by_NACE'!$A:$J,8,FALSE),"")</f>
        <v>2.25</v>
      </c>
      <c r="AB130">
        <f>IFERROR(VLOOKUP($A$130,'02_Benchmarks_by_NACE'!$A:$J,9,FALSE),"")</f>
        <v>3.75</v>
      </c>
      <c r="AC130">
        <f>IF(Z130="","",IF(LOWER($G$130)="lower_is_better",IF($L130&lt;=Z130*0.4,3,IF($L130&lt;=Z130*0.7,2,IF($L130&lt;=Z130,0,IF($L130&lt;=AB130,-2,-3)))),IF($L130&gt;=Z130*1.6,3,IF($L130&gt;=Z130*1.3,2,IF($L130&gt;=Z130,0,IF($L130&gt;=Z130/2,-2,-3))))))</f>
        <v>-3</v>
      </c>
      <c r="AD130" t="e">
        <f>IF($K$130&lt;&gt;"",Y130,IF(Z130&lt;&gt;"",AC130,""))</f>
        <v>#N/A</v>
      </c>
      <c r="AE130" t="e">
        <f>IF(AD130="","",VLOOKUP(AD130,'04_WUStG_Mapping'!$A:$B,2,TRUE))</f>
        <v>#N/A</v>
      </c>
    </row>
    <row r="131" spans="1:31" x14ac:dyDescent="0.2">
      <c r="A131" t="s">
        <v>143</v>
      </c>
      <c r="B131" t="s">
        <v>639</v>
      </c>
      <c r="C131" t="s">
        <v>679</v>
      </c>
      <c r="D131" t="s">
        <v>783</v>
      </c>
      <c r="E131" t="s">
        <v>1073</v>
      </c>
      <c r="F131" t="s">
        <v>1601</v>
      </c>
      <c r="G131" t="s">
        <v>1626</v>
      </c>
      <c r="H131" t="s">
        <v>1654</v>
      </c>
      <c r="I131" t="s">
        <v>1682</v>
      </c>
      <c r="J131" t="s">
        <v>1697</v>
      </c>
      <c r="K131" t="s">
        <v>1753</v>
      </c>
      <c r="M131">
        <f>IF($K$131="","",VLOOKUP($K$131,'03_Thresholds_Archetypes'!$A:$M,2,FALSE))</f>
        <v>0</v>
      </c>
      <c r="N131">
        <f>IF($K$131="","",VLOOKUP($K$131,'03_Thresholds_Archetypes'!$A:$M,3,FALSE))</f>
        <v>30</v>
      </c>
      <c r="O131">
        <f>IF($K$131="","",VLOOKUP($K$131,'03_Thresholds_Archetypes'!$A:$M,4,FALSE))</f>
        <v>50</v>
      </c>
      <c r="P131">
        <f>IF($K$131="","",VLOOKUP($K$131,'03_Thresholds_Archetypes'!$A:$M,5,FALSE))</f>
        <v>70</v>
      </c>
      <c r="Q131">
        <f>IF($K$131="","",VLOOKUP($K$131,'03_Thresholds_Archetypes'!$A:$M,6,FALSE))</f>
        <v>90</v>
      </c>
      <c r="R131">
        <f>IF($K$131="","",VLOOKUP($K$131,'03_Thresholds_Archetypes'!$A:$M,7,FALSE))</f>
        <v>1000000000</v>
      </c>
      <c r="S131">
        <f>IF($K$131="","",VLOOKUP($K$131,'03_Thresholds_Archetypes'!$A:$M,8,FALSE))</f>
        <v>-3</v>
      </c>
      <c r="T131">
        <f>IF($K$131="","",VLOOKUP($K$131,'03_Thresholds_Archetypes'!$A:$M,9,FALSE))</f>
        <v>-2</v>
      </c>
      <c r="U131">
        <f>IF($K$131="","",VLOOKUP($K$131,'03_Thresholds_Archetypes'!$A:$M,10,FALSE))</f>
        <v>0</v>
      </c>
      <c r="V131">
        <f>IF($K$131="","",VLOOKUP($K$131,'03_Thresholds_Archetypes'!$A:$M,11,FALSE))</f>
        <v>2</v>
      </c>
      <c r="W131">
        <f>IF($K$131="","",VLOOKUP($K$131,'03_Thresholds_Archetypes'!$A:$M,12,FALSE))</f>
        <v>3</v>
      </c>
      <c r="X131">
        <f>IF($K$131="","",VLOOKUP($K$131,'03_Thresholds_Archetypes'!$A:$M,13,FALSE))</f>
        <v>3</v>
      </c>
      <c r="Y131">
        <f>IF($K$131="","",LOOKUP($L131,$M131:$R131,$S131:$X131))</f>
        <v>-3</v>
      </c>
      <c r="Z131">
        <f>IFERROR(VLOOKUP($A$131,'02_Benchmarks_by_NACE'!$A:$J,7,FALSE),"")</f>
        <v>69.5</v>
      </c>
      <c r="AA131">
        <f>IFERROR(VLOOKUP($A$131,'02_Benchmarks_by_NACE'!$A:$J,8,FALSE),"")</f>
        <v>100</v>
      </c>
      <c r="AB131">
        <f>IFERROR(VLOOKUP($A$131,'02_Benchmarks_by_NACE'!$A:$J,9,FALSE),"")</f>
        <v>100</v>
      </c>
      <c r="AC131">
        <f>IF(Z131="","",IF(LOWER($G$131)="lower_is_better",IF($L131&lt;=Z131*0.4,3,IF($L131&lt;=Z131*0.7,2,IF($L131&lt;=Z131,0,IF($L131&lt;=AB131,-2,-3)))),IF($L131&gt;=Z131*1.6,3,IF($L131&gt;=Z131*1.3,2,IF($L131&gt;=Z131,0,IF($L131&gt;=Z131/2,-2,-3))))))</f>
        <v>-3</v>
      </c>
      <c r="AD131">
        <f>IF($K$131&lt;&gt;"",Y131,IF(Z131&lt;&gt;"",AC131,""))</f>
        <v>-3</v>
      </c>
      <c r="AE131">
        <f>IF(AD131="","",VLOOKUP(AD131,'04_WUStG_Mapping'!$A:$B,2,TRUE))</f>
        <v>25</v>
      </c>
    </row>
    <row r="132" spans="1:31" x14ac:dyDescent="0.2">
      <c r="A132" t="s">
        <v>144</v>
      </c>
      <c r="B132" t="s">
        <v>639</v>
      </c>
      <c r="C132" t="s">
        <v>679</v>
      </c>
      <c r="D132" t="s">
        <v>783</v>
      </c>
      <c r="E132" t="s">
        <v>1074</v>
      </c>
      <c r="F132" t="s">
        <v>1602</v>
      </c>
      <c r="G132" t="s">
        <v>1626</v>
      </c>
      <c r="H132" t="s">
        <v>1655</v>
      </c>
      <c r="I132" t="s">
        <v>1682</v>
      </c>
      <c r="J132" t="s">
        <v>1698</v>
      </c>
      <c r="K132" t="s">
        <v>1753</v>
      </c>
      <c r="M132">
        <f>IF($K$132="","",VLOOKUP($K$132,'03_Thresholds_Archetypes'!$A:$M,2,FALSE))</f>
        <v>0</v>
      </c>
      <c r="N132">
        <f>IF($K$132="","",VLOOKUP($K$132,'03_Thresholds_Archetypes'!$A:$M,3,FALSE))</f>
        <v>30</v>
      </c>
      <c r="O132">
        <f>IF($K$132="","",VLOOKUP($K$132,'03_Thresholds_Archetypes'!$A:$M,4,FALSE))</f>
        <v>50</v>
      </c>
      <c r="P132">
        <f>IF($K$132="","",VLOOKUP($K$132,'03_Thresholds_Archetypes'!$A:$M,5,FALSE))</f>
        <v>70</v>
      </c>
      <c r="Q132">
        <f>IF($K$132="","",VLOOKUP($K$132,'03_Thresholds_Archetypes'!$A:$M,6,FALSE))</f>
        <v>90</v>
      </c>
      <c r="R132">
        <f>IF($K$132="","",VLOOKUP($K$132,'03_Thresholds_Archetypes'!$A:$M,7,FALSE))</f>
        <v>1000000000</v>
      </c>
      <c r="S132">
        <f>IF($K$132="","",VLOOKUP($K$132,'03_Thresholds_Archetypes'!$A:$M,8,FALSE))</f>
        <v>-3</v>
      </c>
      <c r="T132">
        <f>IF($K$132="","",VLOOKUP($K$132,'03_Thresholds_Archetypes'!$A:$M,9,FALSE))</f>
        <v>-2</v>
      </c>
      <c r="U132">
        <f>IF($K$132="","",VLOOKUP($K$132,'03_Thresholds_Archetypes'!$A:$M,10,FALSE))</f>
        <v>0</v>
      </c>
      <c r="V132">
        <f>IF($K$132="","",VLOOKUP($K$132,'03_Thresholds_Archetypes'!$A:$M,11,FALSE))</f>
        <v>2</v>
      </c>
      <c r="W132">
        <f>IF($K$132="","",VLOOKUP($K$132,'03_Thresholds_Archetypes'!$A:$M,12,FALSE))</f>
        <v>3</v>
      </c>
      <c r="X132">
        <f>IF($K$132="","",VLOOKUP($K$132,'03_Thresholds_Archetypes'!$A:$M,13,FALSE))</f>
        <v>3</v>
      </c>
      <c r="Y132">
        <f>IF($K$132="","",LOOKUP($L132,$M132:$R132,$S132:$X132))</f>
        <v>-3</v>
      </c>
      <c r="Z132">
        <f>IFERROR(VLOOKUP($A$132,'02_Benchmarks_by_NACE'!$A:$J,7,FALSE),"")</f>
        <v>59.5</v>
      </c>
      <c r="AA132">
        <f>IFERROR(VLOOKUP($A$132,'02_Benchmarks_by_NACE'!$A:$J,8,FALSE),"")</f>
        <v>89.25</v>
      </c>
      <c r="AB132">
        <f>IFERROR(VLOOKUP($A$132,'02_Benchmarks_by_NACE'!$A:$J,9,FALSE),"")</f>
        <v>100</v>
      </c>
      <c r="AC132">
        <f>IF(Z132="","",IF(LOWER($G$132)="lower_is_better",IF($L132&lt;=Z132*0.4,3,IF($L132&lt;=Z132*0.7,2,IF($L132&lt;=Z132,0,IF($L132&lt;=AB132,-2,-3)))),IF($L132&gt;=Z132*1.6,3,IF($L132&gt;=Z132*1.3,2,IF($L132&gt;=Z132,0,IF($L132&gt;=Z132/2,-2,-3))))))</f>
        <v>-3</v>
      </c>
      <c r="AD132">
        <f>IF($K$132&lt;&gt;"",Y132,IF(Z132&lt;&gt;"",AC132,""))</f>
        <v>-3</v>
      </c>
      <c r="AE132">
        <f>IF(AD132="","",VLOOKUP(AD132,'04_WUStG_Mapping'!$A:$B,2,TRUE))</f>
        <v>25</v>
      </c>
    </row>
    <row r="133" spans="1:31" x14ac:dyDescent="0.2">
      <c r="A133" t="s">
        <v>145</v>
      </c>
      <c r="B133" t="s">
        <v>639</v>
      </c>
      <c r="C133" t="s">
        <v>679</v>
      </c>
      <c r="D133" t="s">
        <v>783</v>
      </c>
      <c r="E133" t="s">
        <v>1075</v>
      </c>
      <c r="F133" t="s">
        <v>1603</v>
      </c>
      <c r="G133" t="s">
        <v>1627</v>
      </c>
      <c r="H133" t="s">
        <v>1656</v>
      </c>
      <c r="I133" t="s">
        <v>1682</v>
      </c>
      <c r="J133" t="s">
        <v>1699</v>
      </c>
      <c r="K133" t="s">
        <v>1755</v>
      </c>
      <c r="M133">
        <f>IF($K$133="","",VLOOKUP($K$133,'03_Thresholds_Archetypes'!$A:$M,2,FALSE))</f>
        <v>0</v>
      </c>
      <c r="N133">
        <f>IF($K$133="","",VLOOKUP($K$133,'03_Thresholds_Archetypes'!$A:$M,3,FALSE))</f>
        <v>1</v>
      </c>
      <c r="O133">
        <f>IF($K$133="","",VLOOKUP($K$133,'03_Thresholds_Archetypes'!$A:$M,4,FALSE))</f>
        <v>3</v>
      </c>
      <c r="P133">
        <f>IF($K$133="","",VLOOKUP($K$133,'03_Thresholds_Archetypes'!$A:$M,5,FALSE))</f>
        <v>5</v>
      </c>
      <c r="Q133">
        <f>IF($K$133="","",VLOOKUP($K$133,'03_Thresholds_Archetypes'!$A:$M,6,FALSE))</f>
        <v>1000000000</v>
      </c>
      <c r="R133">
        <f>IF($K$133="","",VLOOKUP($K$133,'03_Thresholds_Archetypes'!$A:$M,7,FALSE))</f>
        <v>1000000000</v>
      </c>
      <c r="S133">
        <f>IF($K$133="","",VLOOKUP($K$133,'03_Thresholds_Archetypes'!$A:$M,8,FALSE))</f>
        <v>3</v>
      </c>
      <c r="T133">
        <f>IF($K$133="","",VLOOKUP($K$133,'03_Thresholds_Archetypes'!$A:$M,9,FALSE))</f>
        <v>2</v>
      </c>
      <c r="U133">
        <f>IF($K$133="","",VLOOKUP($K$133,'03_Thresholds_Archetypes'!$A:$M,10,FALSE))</f>
        <v>0</v>
      </c>
      <c r="V133">
        <f>IF($K$133="","",VLOOKUP($K$133,'03_Thresholds_Archetypes'!$A:$M,11,FALSE))</f>
        <v>-2</v>
      </c>
      <c r="W133">
        <f>IF($K$133="","",VLOOKUP($K$133,'03_Thresholds_Archetypes'!$A:$M,12,FALSE))</f>
        <v>-3</v>
      </c>
      <c r="X133">
        <f>IF($K$133="","",VLOOKUP($K$133,'03_Thresholds_Archetypes'!$A:$M,13,FALSE))</f>
        <v>-3</v>
      </c>
      <c r="Y133">
        <f>IF($K$133="","",LOOKUP($L133,$M133:$R133,$S133:$X133))</f>
        <v>3</v>
      </c>
      <c r="Z133">
        <f>IFERROR(VLOOKUP($A$133,'02_Benchmarks_by_NACE'!$A:$J,7,FALSE),"")</f>
        <v>3</v>
      </c>
      <c r="AA133">
        <f>IFERROR(VLOOKUP($A$133,'02_Benchmarks_by_NACE'!$A:$J,8,FALSE),"")</f>
        <v>4.5</v>
      </c>
      <c r="AB133">
        <f>IFERROR(VLOOKUP($A$133,'02_Benchmarks_by_NACE'!$A:$J,9,FALSE),"")</f>
        <v>7.5</v>
      </c>
      <c r="AC133">
        <f>IF(Z133="","",IF(LOWER($G$133)="lower_is_better",IF($L133&lt;=Z133*0.4,3,IF($L133&lt;=Z133*0.7,2,IF($L133&lt;=Z133,0,IF($L133&lt;=AB133,-2,-3)))),IF($L133&gt;=Z133*1.6,3,IF($L133&gt;=Z133*1.3,2,IF($L133&gt;=Z133,0,IF($L133&gt;=Z133/2,-2,-3))))))</f>
        <v>3</v>
      </c>
      <c r="AD133">
        <f>IF($K$133&lt;&gt;"",Y133,IF(Z133&lt;&gt;"",AC133,""))</f>
        <v>3</v>
      </c>
      <c r="AE133">
        <f>IF(AD133="","",VLOOKUP(AD133,'04_WUStG_Mapping'!$A:$B,2,TRUE))</f>
        <v>0</v>
      </c>
    </row>
    <row r="134" spans="1:31" x14ac:dyDescent="0.2">
      <c r="A134" t="s">
        <v>146</v>
      </c>
      <c r="B134" t="s">
        <v>639</v>
      </c>
      <c r="C134" t="s">
        <v>683</v>
      </c>
      <c r="D134" t="s">
        <v>784</v>
      </c>
      <c r="E134" t="s">
        <v>1076</v>
      </c>
      <c r="F134" t="s">
        <v>1606</v>
      </c>
      <c r="G134" t="s">
        <v>1627</v>
      </c>
      <c r="H134" t="s">
        <v>1659</v>
      </c>
      <c r="I134" t="s">
        <v>1682</v>
      </c>
      <c r="J134" t="s">
        <v>1700</v>
      </c>
      <c r="K134" t="s">
        <v>1755</v>
      </c>
      <c r="M134">
        <f>IF($K$134="","",VLOOKUP($K$134,'03_Thresholds_Archetypes'!$A:$M,2,FALSE))</f>
        <v>0</v>
      </c>
      <c r="N134">
        <f>IF($K$134="","",VLOOKUP($K$134,'03_Thresholds_Archetypes'!$A:$M,3,FALSE))</f>
        <v>1</v>
      </c>
      <c r="O134">
        <f>IF($K$134="","",VLOOKUP($K$134,'03_Thresholds_Archetypes'!$A:$M,4,FALSE))</f>
        <v>3</v>
      </c>
      <c r="P134">
        <f>IF($K$134="","",VLOOKUP($K$134,'03_Thresholds_Archetypes'!$A:$M,5,FALSE))</f>
        <v>5</v>
      </c>
      <c r="Q134">
        <f>IF($K$134="","",VLOOKUP($K$134,'03_Thresholds_Archetypes'!$A:$M,6,FALSE))</f>
        <v>1000000000</v>
      </c>
      <c r="R134">
        <f>IF($K$134="","",VLOOKUP($K$134,'03_Thresholds_Archetypes'!$A:$M,7,FALSE))</f>
        <v>1000000000</v>
      </c>
      <c r="S134">
        <f>IF($K$134="","",VLOOKUP($K$134,'03_Thresholds_Archetypes'!$A:$M,8,FALSE))</f>
        <v>3</v>
      </c>
      <c r="T134">
        <f>IF($K$134="","",VLOOKUP($K$134,'03_Thresholds_Archetypes'!$A:$M,9,FALSE))</f>
        <v>2</v>
      </c>
      <c r="U134">
        <f>IF($K$134="","",VLOOKUP($K$134,'03_Thresholds_Archetypes'!$A:$M,10,FALSE))</f>
        <v>0</v>
      </c>
      <c r="V134">
        <f>IF($K$134="","",VLOOKUP($K$134,'03_Thresholds_Archetypes'!$A:$M,11,FALSE))</f>
        <v>-2</v>
      </c>
      <c r="W134">
        <f>IF($K$134="","",VLOOKUP($K$134,'03_Thresholds_Archetypes'!$A:$M,12,FALSE))</f>
        <v>-3</v>
      </c>
      <c r="X134">
        <f>IF($K$134="","",VLOOKUP($K$134,'03_Thresholds_Archetypes'!$A:$M,13,FALSE))</f>
        <v>-3</v>
      </c>
      <c r="Y134">
        <f>IF($K$134="","",LOOKUP($L134,$M134:$R134,$S134:$X134))</f>
        <v>3</v>
      </c>
      <c r="Z134">
        <f>IFERROR(VLOOKUP($A$134,'02_Benchmarks_by_NACE'!$A:$J,7,FALSE),"")</f>
        <v>0.5</v>
      </c>
      <c r="AA134">
        <f>IFERROR(VLOOKUP($A$134,'02_Benchmarks_by_NACE'!$A:$J,8,FALSE),"")</f>
        <v>0.75</v>
      </c>
      <c r="AB134">
        <f>IFERROR(VLOOKUP($A$134,'02_Benchmarks_by_NACE'!$A:$J,9,FALSE),"")</f>
        <v>1.25</v>
      </c>
      <c r="AC134">
        <f>IF(Z134="","",IF(LOWER($G$134)="lower_is_better",IF($L134&lt;=Z134*0.4,3,IF($L134&lt;=Z134*0.7,2,IF($L134&lt;=Z134,0,IF($L134&lt;=AB134,-2,-3)))),IF($L134&gt;=Z134*1.6,3,IF($L134&gt;=Z134*1.3,2,IF($L134&gt;=Z134,0,IF($L134&gt;=Z134/2,-2,-3))))))</f>
        <v>3</v>
      </c>
      <c r="AD134">
        <f>IF($K$134&lt;&gt;"",Y134,IF(Z134&lt;&gt;"",AC134,""))</f>
        <v>3</v>
      </c>
      <c r="AE134">
        <f>IF(AD134="","",VLOOKUP(AD134,'04_WUStG_Mapping'!$A:$B,2,TRUE))</f>
        <v>0</v>
      </c>
    </row>
    <row r="135" spans="1:31" x14ac:dyDescent="0.2">
      <c r="A135" t="s">
        <v>147</v>
      </c>
      <c r="B135" t="s">
        <v>639</v>
      </c>
      <c r="C135" t="s">
        <v>683</v>
      </c>
      <c r="D135" t="s">
        <v>784</v>
      </c>
      <c r="E135" t="s">
        <v>1077</v>
      </c>
      <c r="F135" t="s">
        <v>1607</v>
      </c>
      <c r="G135" t="s">
        <v>1626</v>
      </c>
      <c r="H135" t="s">
        <v>1660</v>
      </c>
      <c r="I135" t="s">
        <v>1682</v>
      </c>
      <c r="J135" t="s">
        <v>1700</v>
      </c>
      <c r="K135" t="s">
        <v>1774</v>
      </c>
      <c r="M135" t="e">
        <f>IF($K$135="","",VLOOKUP($K$135,'03_Thresholds_Archetypes'!$A:$M,2,FALSE))</f>
        <v>#N/A</v>
      </c>
      <c r="N135" t="e">
        <f>IF($K$135="","",VLOOKUP($K$135,'03_Thresholds_Archetypes'!$A:$M,3,FALSE))</f>
        <v>#N/A</v>
      </c>
      <c r="O135" t="e">
        <f>IF($K$135="","",VLOOKUP($K$135,'03_Thresholds_Archetypes'!$A:$M,4,FALSE))</f>
        <v>#N/A</v>
      </c>
      <c r="P135" t="e">
        <f>IF($K$135="","",VLOOKUP($K$135,'03_Thresholds_Archetypes'!$A:$M,5,FALSE))</f>
        <v>#N/A</v>
      </c>
      <c r="Q135" t="e">
        <f>IF($K$135="","",VLOOKUP($K$135,'03_Thresholds_Archetypes'!$A:$M,6,FALSE))</f>
        <v>#N/A</v>
      </c>
      <c r="R135" t="e">
        <f>IF($K$135="","",VLOOKUP($K$135,'03_Thresholds_Archetypes'!$A:$M,7,FALSE))</f>
        <v>#N/A</v>
      </c>
      <c r="S135" t="e">
        <f>IF($K$135="","",VLOOKUP($K$135,'03_Thresholds_Archetypes'!$A:$M,8,FALSE))</f>
        <v>#N/A</v>
      </c>
      <c r="T135" t="e">
        <f>IF($K$135="","",VLOOKUP($K$135,'03_Thresholds_Archetypes'!$A:$M,9,FALSE))</f>
        <v>#N/A</v>
      </c>
      <c r="U135" t="e">
        <f>IF($K$135="","",VLOOKUP($K$135,'03_Thresholds_Archetypes'!$A:$M,10,FALSE))</f>
        <v>#N/A</v>
      </c>
      <c r="V135" t="e">
        <f>IF($K$135="","",VLOOKUP($K$135,'03_Thresholds_Archetypes'!$A:$M,11,FALSE))</f>
        <v>#N/A</v>
      </c>
      <c r="W135" t="e">
        <f>IF($K$135="","",VLOOKUP($K$135,'03_Thresholds_Archetypes'!$A:$M,12,FALSE))</f>
        <v>#N/A</v>
      </c>
      <c r="X135" t="e">
        <f>IF($K$135="","",VLOOKUP($K$135,'03_Thresholds_Archetypes'!$A:$M,13,FALSE))</f>
        <v>#N/A</v>
      </c>
      <c r="Y135" t="e">
        <f>IF($K$135="","",LOOKUP($L135,$M135:$R135,$S135:$X135))</f>
        <v>#N/A</v>
      </c>
      <c r="Z135">
        <f>IFERROR(VLOOKUP($A$135,'02_Benchmarks_by_NACE'!$A:$J,7,FALSE),"")</f>
        <v>0.66999999999999993</v>
      </c>
      <c r="AA135">
        <f>IFERROR(VLOOKUP($A$135,'02_Benchmarks_by_NACE'!$A:$J,8,FALSE),"")</f>
        <v>1</v>
      </c>
      <c r="AB135">
        <f>IFERROR(VLOOKUP($A$135,'02_Benchmarks_by_NACE'!$A:$J,9,FALSE),"")</f>
        <v>1</v>
      </c>
      <c r="AC135">
        <f>IF(Z135="","",IF(LOWER($G$135)="lower_is_better",IF($L135&lt;=Z135*0.4,3,IF($L135&lt;=Z135*0.7,2,IF($L135&lt;=Z135,0,IF($L135&lt;=AB135,-2,-3)))),IF($L135&gt;=Z135*1.6,3,IF($L135&gt;=Z135*1.3,2,IF($L135&gt;=Z135,0,IF($L135&gt;=Z135/2,-2,-3))))))</f>
        <v>-3</v>
      </c>
      <c r="AD135" t="e">
        <f>IF($K$135&lt;&gt;"",Y135,IF(Z135&lt;&gt;"",AC135,""))</f>
        <v>#N/A</v>
      </c>
      <c r="AE135" t="e">
        <f>IF(AD135="","",VLOOKUP(AD135,'04_WUStG_Mapping'!$A:$B,2,TRUE))</f>
        <v>#N/A</v>
      </c>
    </row>
    <row r="136" spans="1:31" x14ac:dyDescent="0.2">
      <c r="A136" t="s">
        <v>148</v>
      </c>
      <c r="B136" t="s">
        <v>639</v>
      </c>
      <c r="C136" t="s">
        <v>683</v>
      </c>
      <c r="D136" t="s">
        <v>784</v>
      </c>
      <c r="E136" t="s">
        <v>1078</v>
      </c>
      <c r="F136" t="s">
        <v>1607</v>
      </c>
      <c r="G136" t="s">
        <v>1626</v>
      </c>
      <c r="H136" t="s">
        <v>1661</v>
      </c>
      <c r="I136" t="s">
        <v>1682</v>
      </c>
      <c r="J136" t="s">
        <v>1700</v>
      </c>
      <c r="K136" t="s">
        <v>1774</v>
      </c>
      <c r="M136" t="e">
        <f>IF($K$136="","",VLOOKUP($K$136,'03_Thresholds_Archetypes'!$A:$M,2,FALSE))</f>
        <v>#N/A</v>
      </c>
      <c r="N136" t="e">
        <f>IF($K$136="","",VLOOKUP($K$136,'03_Thresholds_Archetypes'!$A:$M,3,FALSE))</f>
        <v>#N/A</v>
      </c>
      <c r="O136" t="e">
        <f>IF($K$136="","",VLOOKUP($K$136,'03_Thresholds_Archetypes'!$A:$M,4,FALSE))</f>
        <v>#N/A</v>
      </c>
      <c r="P136" t="e">
        <f>IF($K$136="","",VLOOKUP($K$136,'03_Thresholds_Archetypes'!$A:$M,5,FALSE))</f>
        <v>#N/A</v>
      </c>
      <c r="Q136" t="e">
        <f>IF($K$136="","",VLOOKUP($K$136,'03_Thresholds_Archetypes'!$A:$M,6,FALSE))</f>
        <v>#N/A</v>
      </c>
      <c r="R136" t="e">
        <f>IF($K$136="","",VLOOKUP($K$136,'03_Thresholds_Archetypes'!$A:$M,7,FALSE))</f>
        <v>#N/A</v>
      </c>
      <c r="S136" t="e">
        <f>IF($K$136="","",VLOOKUP($K$136,'03_Thresholds_Archetypes'!$A:$M,8,FALSE))</f>
        <v>#N/A</v>
      </c>
      <c r="T136" t="e">
        <f>IF($K$136="","",VLOOKUP($K$136,'03_Thresholds_Archetypes'!$A:$M,9,FALSE))</f>
        <v>#N/A</v>
      </c>
      <c r="U136" t="e">
        <f>IF($K$136="","",VLOOKUP($K$136,'03_Thresholds_Archetypes'!$A:$M,10,FALSE))</f>
        <v>#N/A</v>
      </c>
      <c r="V136" t="e">
        <f>IF($K$136="","",VLOOKUP($K$136,'03_Thresholds_Archetypes'!$A:$M,11,FALSE))</f>
        <v>#N/A</v>
      </c>
      <c r="W136" t="e">
        <f>IF($K$136="","",VLOOKUP($K$136,'03_Thresholds_Archetypes'!$A:$M,12,FALSE))</f>
        <v>#N/A</v>
      </c>
      <c r="X136" t="e">
        <f>IF($K$136="","",VLOOKUP($K$136,'03_Thresholds_Archetypes'!$A:$M,13,FALSE))</f>
        <v>#N/A</v>
      </c>
      <c r="Y136" t="e">
        <f>IF($K$136="","",LOOKUP($L136,$M136:$R136,$S136:$X136))</f>
        <v>#N/A</v>
      </c>
      <c r="Z136">
        <f>IFERROR(VLOOKUP($A$136,'02_Benchmarks_by_NACE'!$A:$J,7,FALSE),"")</f>
        <v>0.5</v>
      </c>
      <c r="AA136">
        <f>IFERROR(VLOOKUP($A$136,'02_Benchmarks_by_NACE'!$A:$J,8,FALSE),"")</f>
        <v>0.75</v>
      </c>
      <c r="AB136">
        <f>IFERROR(VLOOKUP($A$136,'02_Benchmarks_by_NACE'!$A:$J,9,FALSE),"")</f>
        <v>0.9</v>
      </c>
      <c r="AC136">
        <f>IF(Z136="","",IF(LOWER($G$136)="lower_is_better",IF($L136&lt;=Z136*0.4,3,IF($L136&lt;=Z136*0.7,2,IF($L136&lt;=Z136,0,IF($L136&lt;=AB136,-2,-3)))),IF($L136&gt;=Z136*1.6,3,IF($L136&gt;=Z136*1.3,2,IF($L136&gt;=Z136,0,IF($L136&gt;=Z136/2,-2,-3))))))</f>
        <v>-3</v>
      </c>
      <c r="AD136" t="e">
        <f>IF($K$136&lt;&gt;"",Y136,IF(Z136&lt;&gt;"",AC136,""))</f>
        <v>#N/A</v>
      </c>
      <c r="AE136" t="e">
        <f>IF(AD136="","",VLOOKUP(AD136,'04_WUStG_Mapping'!$A:$B,2,TRUE))</f>
        <v>#N/A</v>
      </c>
    </row>
    <row r="137" spans="1:31" x14ac:dyDescent="0.2">
      <c r="A137" t="s">
        <v>149</v>
      </c>
      <c r="B137" t="s">
        <v>640</v>
      </c>
      <c r="C137" t="s">
        <v>684</v>
      </c>
      <c r="D137" t="s">
        <v>751</v>
      </c>
      <c r="E137" t="s">
        <v>977</v>
      </c>
      <c r="F137" t="s">
        <v>1609</v>
      </c>
      <c r="G137" t="s">
        <v>1627</v>
      </c>
      <c r="H137" t="s">
        <v>1665</v>
      </c>
      <c r="I137" t="s">
        <v>1687</v>
      </c>
      <c r="J137" t="s">
        <v>1701</v>
      </c>
      <c r="K137" t="s">
        <v>1775</v>
      </c>
      <c r="M137" t="e">
        <f>IF($K$137="","",VLOOKUP($K$137,'03_Thresholds_Archetypes'!$A:$M,2,FALSE))</f>
        <v>#N/A</v>
      </c>
      <c r="N137" t="e">
        <f>IF($K$137="","",VLOOKUP($K$137,'03_Thresholds_Archetypes'!$A:$M,3,FALSE))</f>
        <v>#N/A</v>
      </c>
      <c r="O137" t="e">
        <f>IF($K$137="","",VLOOKUP($K$137,'03_Thresholds_Archetypes'!$A:$M,4,FALSE))</f>
        <v>#N/A</v>
      </c>
      <c r="P137" t="e">
        <f>IF($K$137="","",VLOOKUP($K$137,'03_Thresholds_Archetypes'!$A:$M,5,FALSE))</f>
        <v>#N/A</v>
      </c>
      <c r="Q137" t="e">
        <f>IF($K$137="","",VLOOKUP($K$137,'03_Thresholds_Archetypes'!$A:$M,6,FALSE))</f>
        <v>#N/A</v>
      </c>
      <c r="R137" t="e">
        <f>IF($K$137="","",VLOOKUP($K$137,'03_Thresholds_Archetypes'!$A:$M,7,FALSE))</f>
        <v>#N/A</v>
      </c>
      <c r="S137" t="e">
        <f>IF($K$137="","",VLOOKUP($K$137,'03_Thresholds_Archetypes'!$A:$M,8,FALSE))</f>
        <v>#N/A</v>
      </c>
      <c r="T137" t="e">
        <f>IF($K$137="","",VLOOKUP($K$137,'03_Thresholds_Archetypes'!$A:$M,9,FALSE))</f>
        <v>#N/A</v>
      </c>
      <c r="U137" t="e">
        <f>IF($K$137="","",VLOOKUP($K$137,'03_Thresholds_Archetypes'!$A:$M,10,FALSE))</f>
        <v>#N/A</v>
      </c>
      <c r="V137" t="e">
        <f>IF($K$137="","",VLOOKUP($K$137,'03_Thresholds_Archetypes'!$A:$M,11,FALSE))</f>
        <v>#N/A</v>
      </c>
      <c r="W137" t="e">
        <f>IF($K$137="","",VLOOKUP($K$137,'03_Thresholds_Archetypes'!$A:$M,12,FALSE))</f>
        <v>#N/A</v>
      </c>
      <c r="X137" t="e">
        <f>IF($K$137="","",VLOOKUP($K$137,'03_Thresholds_Archetypes'!$A:$M,13,FALSE))</f>
        <v>#N/A</v>
      </c>
      <c r="Y137" t="e">
        <f>IF($K$137="","",LOOKUP($L137,$M137:$R137,$S137:$X137))</f>
        <v>#N/A</v>
      </c>
      <c r="Z137">
        <f>IFERROR(VLOOKUP($A$137,'02_Benchmarks_by_NACE'!$A:$J,7,FALSE),"")</f>
        <v>1</v>
      </c>
      <c r="AA137">
        <f>IFERROR(VLOOKUP($A$137,'02_Benchmarks_by_NACE'!$A:$J,8,FALSE),"")</f>
        <v>1.5</v>
      </c>
      <c r="AB137">
        <f>IFERROR(VLOOKUP($A$137,'02_Benchmarks_by_NACE'!$A:$J,9,FALSE),"")</f>
        <v>2.5</v>
      </c>
      <c r="AC137">
        <f>IF(Z137="","",IF(LOWER($G$137)="lower_is_better",IF($L137&lt;=Z137*0.4,3,IF($L137&lt;=Z137*0.7,2,IF($L137&lt;=Z137,0,IF($L137&lt;=AB137,-2,-3)))),IF($L137&gt;=Z137*1.6,3,IF($L137&gt;=Z137*1.3,2,IF($L137&gt;=Z137,0,IF($L137&gt;=Z137/2,-2,-3))))))</f>
        <v>3</v>
      </c>
      <c r="AD137" t="e">
        <f>IF($K$137&lt;&gt;"",Y137,IF(Z137&lt;&gt;"",AC137,""))</f>
        <v>#N/A</v>
      </c>
      <c r="AE137" t="e">
        <f>IF(AD137="","",VLOOKUP(AD137,'04_WUStG_Mapping'!$A:$B,2,TRUE))</f>
        <v>#N/A</v>
      </c>
    </row>
    <row r="138" spans="1:31" x14ac:dyDescent="0.2">
      <c r="A138" t="s">
        <v>150</v>
      </c>
      <c r="B138" t="s">
        <v>640</v>
      </c>
      <c r="C138" t="s">
        <v>684</v>
      </c>
      <c r="D138" t="s">
        <v>751</v>
      </c>
      <c r="E138" t="s">
        <v>978</v>
      </c>
      <c r="F138" t="s">
        <v>1602</v>
      </c>
      <c r="G138" t="s">
        <v>1626</v>
      </c>
      <c r="H138" t="s">
        <v>1666</v>
      </c>
      <c r="I138" t="s">
        <v>1687</v>
      </c>
      <c r="J138" t="s">
        <v>1701</v>
      </c>
      <c r="K138" t="s">
        <v>1753</v>
      </c>
      <c r="M138">
        <f>IF($K$138="","",VLOOKUP($K$138,'03_Thresholds_Archetypes'!$A:$M,2,FALSE))</f>
        <v>0</v>
      </c>
      <c r="N138">
        <f>IF($K$138="","",VLOOKUP($K$138,'03_Thresholds_Archetypes'!$A:$M,3,FALSE))</f>
        <v>30</v>
      </c>
      <c r="O138">
        <f>IF($K$138="","",VLOOKUP($K$138,'03_Thresholds_Archetypes'!$A:$M,4,FALSE))</f>
        <v>50</v>
      </c>
      <c r="P138">
        <f>IF($K$138="","",VLOOKUP($K$138,'03_Thresholds_Archetypes'!$A:$M,5,FALSE))</f>
        <v>70</v>
      </c>
      <c r="Q138">
        <f>IF($K$138="","",VLOOKUP($K$138,'03_Thresholds_Archetypes'!$A:$M,6,FALSE))</f>
        <v>90</v>
      </c>
      <c r="R138">
        <f>IF($K$138="","",VLOOKUP($K$138,'03_Thresholds_Archetypes'!$A:$M,7,FALSE))</f>
        <v>1000000000</v>
      </c>
      <c r="S138">
        <f>IF($K$138="","",VLOOKUP($K$138,'03_Thresholds_Archetypes'!$A:$M,8,FALSE))</f>
        <v>-3</v>
      </c>
      <c r="T138">
        <f>IF($K$138="","",VLOOKUP($K$138,'03_Thresholds_Archetypes'!$A:$M,9,FALSE))</f>
        <v>-2</v>
      </c>
      <c r="U138">
        <f>IF($K$138="","",VLOOKUP($K$138,'03_Thresholds_Archetypes'!$A:$M,10,FALSE))</f>
        <v>0</v>
      </c>
      <c r="V138">
        <f>IF($K$138="","",VLOOKUP($K$138,'03_Thresholds_Archetypes'!$A:$M,11,FALSE))</f>
        <v>2</v>
      </c>
      <c r="W138">
        <f>IF($K$138="","",VLOOKUP($K$138,'03_Thresholds_Archetypes'!$A:$M,12,FALSE))</f>
        <v>3</v>
      </c>
      <c r="X138">
        <f>IF($K$138="","",VLOOKUP($K$138,'03_Thresholds_Archetypes'!$A:$M,13,FALSE))</f>
        <v>3</v>
      </c>
      <c r="Y138">
        <f>IF($K$138="","",LOOKUP($L138,$M138:$R138,$S138:$X138))</f>
        <v>-3</v>
      </c>
      <c r="Z138">
        <f>IFERROR(VLOOKUP($A$138,'02_Benchmarks_by_NACE'!$A:$J,7,FALSE),"")</f>
        <v>50</v>
      </c>
      <c r="AA138">
        <f>IFERROR(VLOOKUP($A$138,'02_Benchmarks_by_NACE'!$A:$J,8,FALSE),"")</f>
        <v>75</v>
      </c>
      <c r="AB138">
        <f>IFERROR(VLOOKUP($A$138,'02_Benchmarks_by_NACE'!$A:$J,9,FALSE),"")</f>
        <v>100</v>
      </c>
      <c r="AC138">
        <f>IF(Z138="","",IF(LOWER($G$138)="lower_is_better",IF($L138&lt;=Z138*0.4,3,IF($L138&lt;=Z138*0.7,2,IF($L138&lt;=Z138,0,IF($L138&lt;=AB138,-2,-3)))),IF($L138&gt;=Z138*1.6,3,IF($L138&gt;=Z138*1.3,2,IF($L138&gt;=Z138,0,IF($L138&gt;=Z138/2,-2,-3))))))</f>
        <v>-3</v>
      </c>
      <c r="AD138">
        <f>IF($K$138&lt;&gt;"",Y138,IF(Z138&lt;&gt;"",AC138,""))</f>
        <v>-3</v>
      </c>
      <c r="AE138">
        <f>IF(AD138="","",VLOOKUP(AD138,'04_WUStG_Mapping'!$A:$B,2,TRUE))</f>
        <v>25</v>
      </c>
    </row>
    <row r="139" spans="1:31" x14ac:dyDescent="0.2">
      <c r="A139" t="s">
        <v>151</v>
      </c>
      <c r="B139" t="s">
        <v>640</v>
      </c>
      <c r="C139" t="s">
        <v>684</v>
      </c>
      <c r="D139" t="s">
        <v>751</v>
      </c>
      <c r="E139" t="s">
        <v>979</v>
      </c>
      <c r="F139" t="s">
        <v>1602</v>
      </c>
      <c r="G139" t="s">
        <v>1627</v>
      </c>
      <c r="H139" t="s">
        <v>1667</v>
      </c>
      <c r="I139" t="s">
        <v>1687</v>
      </c>
      <c r="J139" t="s">
        <v>1701</v>
      </c>
      <c r="K139" t="s">
        <v>1756</v>
      </c>
      <c r="M139">
        <f>IF($K$139="","",VLOOKUP($K$139,'03_Thresholds_Archetypes'!$A:$M,2,FALSE))</f>
        <v>0</v>
      </c>
      <c r="N139">
        <f>IF($K$139="","",VLOOKUP($K$139,'03_Thresholds_Archetypes'!$A:$M,3,FALSE))</f>
        <v>0.5</v>
      </c>
      <c r="O139">
        <f>IF($K$139="","",VLOOKUP($K$139,'03_Thresholds_Archetypes'!$A:$M,4,FALSE))</f>
        <v>0.75</v>
      </c>
      <c r="P139">
        <f>IF($K$139="","",VLOOKUP($K$139,'03_Thresholds_Archetypes'!$A:$M,5,FALSE))</f>
        <v>1</v>
      </c>
      <c r="Q139">
        <f>IF($K$139="","",VLOOKUP($K$139,'03_Thresholds_Archetypes'!$A:$M,6,FALSE))</f>
        <v>1.2</v>
      </c>
      <c r="R139">
        <f>IF($K$139="","",VLOOKUP($K$139,'03_Thresholds_Archetypes'!$A:$M,7,FALSE))</f>
        <v>1000000000</v>
      </c>
      <c r="S139">
        <f>IF($K$139="","",VLOOKUP($K$139,'03_Thresholds_Archetypes'!$A:$M,8,FALSE))</f>
        <v>3</v>
      </c>
      <c r="T139">
        <f>IF($K$139="","",VLOOKUP($K$139,'03_Thresholds_Archetypes'!$A:$M,9,FALSE))</f>
        <v>2</v>
      </c>
      <c r="U139">
        <f>IF($K$139="","",VLOOKUP($K$139,'03_Thresholds_Archetypes'!$A:$M,10,FALSE))</f>
        <v>0</v>
      </c>
      <c r="V139">
        <f>IF($K$139="","",VLOOKUP($K$139,'03_Thresholds_Archetypes'!$A:$M,11,FALSE))</f>
        <v>-2</v>
      </c>
      <c r="W139">
        <f>IF($K$139="","",VLOOKUP($K$139,'03_Thresholds_Archetypes'!$A:$M,12,FALSE))</f>
        <v>-3</v>
      </c>
      <c r="X139">
        <f>IF($K$139="","",VLOOKUP($K$139,'03_Thresholds_Archetypes'!$A:$M,13,FALSE))</f>
        <v>-3</v>
      </c>
      <c r="Y139">
        <f>IF($K$139="","",LOOKUP($L139,$M139:$R139,$S139:$X139))</f>
        <v>3</v>
      </c>
      <c r="Z139">
        <f>IFERROR(VLOOKUP($A$139,'02_Benchmarks_by_NACE'!$A:$J,7,FALSE),"")</f>
        <v>1</v>
      </c>
      <c r="AA139">
        <f>IFERROR(VLOOKUP($A$139,'02_Benchmarks_by_NACE'!$A:$J,8,FALSE),"")</f>
        <v>1.2</v>
      </c>
      <c r="AB139">
        <f>IFERROR(VLOOKUP($A$139,'02_Benchmarks_by_NACE'!$A:$J,9,FALSE),"")</f>
        <v>1.5</v>
      </c>
      <c r="AC139">
        <f>IF(Z139="","",IF(LOWER($G$139)="lower_is_better",IF($L139&lt;=Z139*0.4,3,IF($L139&lt;=Z139*0.7,2,IF($L139&lt;=Z139,0,IF($L139&lt;=AB139,-2,-3)))),IF($L139&gt;=Z139*1.6,3,IF($L139&gt;=Z139*1.3,2,IF($L139&gt;=Z139,0,IF($L139&gt;=Z139/2,-2,-3))))))</f>
        <v>3</v>
      </c>
      <c r="AD139">
        <f>IF($K$139&lt;&gt;"",Y139,IF(Z139&lt;&gt;"",AC139,""))</f>
        <v>3</v>
      </c>
      <c r="AE139">
        <f>IF(AD139="","",VLOOKUP(AD139,'04_WUStG_Mapping'!$A:$B,2,TRUE))</f>
        <v>0</v>
      </c>
    </row>
    <row r="140" spans="1:31" x14ac:dyDescent="0.2">
      <c r="A140" t="s">
        <v>152</v>
      </c>
      <c r="B140" t="s">
        <v>640</v>
      </c>
      <c r="C140" t="s">
        <v>685</v>
      </c>
      <c r="D140" t="s">
        <v>785</v>
      </c>
      <c r="E140" t="s">
        <v>1079</v>
      </c>
      <c r="F140" t="s">
        <v>1609</v>
      </c>
      <c r="G140" t="s">
        <v>1627</v>
      </c>
      <c r="H140" t="s">
        <v>1665</v>
      </c>
      <c r="I140" t="s">
        <v>1687</v>
      </c>
      <c r="J140" t="s">
        <v>1701</v>
      </c>
      <c r="K140" t="s">
        <v>1756</v>
      </c>
      <c r="M140">
        <f>IF($K$140="","",VLOOKUP($K$140,'03_Thresholds_Archetypes'!$A:$M,2,FALSE))</f>
        <v>0</v>
      </c>
      <c r="N140">
        <f>IF($K$140="","",VLOOKUP($K$140,'03_Thresholds_Archetypes'!$A:$M,3,FALSE))</f>
        <v>0.5</v>
      </c>
      <c r="O140">
        <f>IF($K$140="","",VLOOKUP($K$140,'03_Thresholds_Archetypes'!$A:$M,4,FALSE))</f>
        <v>0.75</v>
      </c>
      <c r="P140">
        <f>IF($K$140="","",VLOOKUP($K$140,'03_Thresholds_Archetypes'!$A:$M,5,FALSE))</f>
        <v>1</v>
      </c>
      <c r="Q140">
        <f>IF($K$140="","",VLOOKUP($K$140,'03_Thresholds_Archetypes'!$A:$M,6,FALSE))</f>
        <v>1.2</v>
      </c>
      <c r="R140">
        <f>IF($K$140="","",VLOOKUP($K$140,'03_Thresholds_Archetypes'!$A:$M,7,FALSE))</f>
        <v>1000000000</v>
      </c>
      <c r="S140">
        <f>IF($K$140="","",VLOOKUP($K$140,'03_Thresholds_Archetypes'!$A:$M,8,FALSE))</f>
        <v>3</v>
      </c>
      <c r="T140">
        <f>IF($K$140="","",VLOOKUP($K$140,'03_Thresholds_Archetypes'!$A:$M,9,FALSE))</f>
        <v>2</v>
      </c>
      <c r="U140">
        <f>IF($K$140="","",VLOOKUP($K$140,'03_Thresholds_Archetypes'!$A:$M,10,FALSE))</f>
        <v>0</v>
      </c>
      <c r="V140">
        <f>IF($K$140="","",VLOOKUP($K$140,'03_Thresholds_Archetypes'!$A:$M,11,FALSE))</f>
        <v>-2</v>
      </c>
      <c r="W140">
        <f>IF($K$140="","",VLOOKUP($K$140,'03_Thresholds_Archetypes'!$A:$M,12,FALSE))</f>
        <v>-3</v>
      </c>
      <c r="X140">
        <f>IF($K$140="","",VLOOKUP($K$140,'03_Thresholds_Archetypes'!$A:$M,13,FALSE))</f>
        <v>-3</v>
      </c>
      <c r="Y140">
        <f>IF($K$140="","",LOOKUP($L140,$M140:$R140,$S140:$X140))</f>
        <v>3</v>
      </c>
      <c r="Z140">
        <f>IFERROR(VLOOKUP($A$140,'02_Benchmarks_by_NACE'!$A:$J,7,FALSE),"")</f>
        <v>1</v>
      </c>
      <c r="AA140">
        <f>IFERROR(VLOOKUP($A$140,'02_Benchmarks_by_NACE'!$A:$J,8,FALSE),"")</f>
        <v>1.2</v>
      </c>
      <c r="AB140">
        <f>IFERROR(VLOOKUP($A$140,'02_Benchmarks_by_NACE'!$A:$J,9,FALSE),"")</f>
        <v>1.5</v>
      </c>
      <c r="AC140">
        <f>IF(Z140="","",IF(LOWER($G$140)="lower_is_better",IF($L140&lt;=Z140*0.4,3,IF($L140&lt;=Z140*0.7,2,IF($L140&lt;=Z140,0,IF($L140&lt;=AB140,-2,-3)))),IF($L140&gt;=Z140*1.6,3,IF($L140&gt;=Z140*1.3,2,IF($L140&gt;=Z140,0,IF($L140&gt;=Z140/2,-2,-3))))))</f>
        <v>3</v>
      </c>
      <c r="AD140">
        <f>IF($K$140&lt;&gt;"",Y140,IF(Z140&lt;&gt;"",AC140,""))</f>
        <v>3</v>
      </c>
      <c r="AE140">
        <f>IF(AD140="","",VLOOKUP(AD140,'04_WUStG_Mapping'!$A:$B,2,TRUE))</f>
        <v>0</v>
      </c>
    </row>
    <row r="141" spans="1:31" x14ac:dyDescent="0.2">
      <c r="A141" t="s">
        <v>153</v>
      </c>
      <c r="B141" t="s">
        <v>640</v>
      </c>
      <c r="C141" t="s">
        <v>685</v>
      </c>
      <c r="D141" t="s">
        <v>785</v>
      </c>
      <c r="E141" t="s">
        <v>1080</v>
      </c>
      <c r="F141" t="s">
        <v>1602</v>
      </c>
      <c r="G141" t="s">
        <v>1626</v>
      </c>
      <c r="H141" t="s">
        <v>1666</v>
      </c>
      <c r="I141" t="s">
        <v>1687</v>
      </c>
      <c r="J141" t="s">
        <v>1702</v>
      </c>
      <c r="K141" t="s">
        <v>1753</v>
      </c>
      <c r="M141">
        <f>IF($K$141="","",VLOOKUP($K$141,'03_Thresholds_Archetypes'!$A:$M,2,FALSE))</f>
        <v>0</v>
      </c>
      <c r="N141">
        <f>IF($K$141="","",VLOOKUP($K$141,'03_Thresholds_Archetypes'!$A:$M,3,FALSE))</f>
        <v>30</v>
      </c>
      <c r="O141">
        <f>IF($K$141="","",VLOOKUP($K$141,'03_Thresholds_Archetypes'!$A:$M,4,FALSE))</f>
        <v>50</v>
      </c>
      <c r="P141">
        <f>IF($K$141="","",VLOOKUP($K$141,'03_Thresholds_Archetypes'!$A:$M,5,FALSE))</f>
        <v>70</v>
      </c>
      <c r="Q141">
        <f>IF($K$141="","",VLOOKUP($K$141,'03_Thresholds_Archetypes'!$A:$M,6,FALSE))</f>
        <v>90</v>
      </c>
      <c r="R141">
        <f>IF($K$141="","",VLOOKUP($K$141,'03_Thresholds_Archetypes'!$A:$M,7,FALSE))</f>
        <v>1000000000</v>
      </c>
      <c r="S141">
        <f>IF($K$141="","",VLOOKUP($K$141,'03_Thresholds_Archetypes'!$A:$M,8,FALSE))</f>
        <v>-3</v>
      </c>
      <c r="T141">
        <f>IF($K$141="","",VLOOKUP($K$141,'03_Thresholds_Archetypes'!$A:$M,9,FALSE))</f>
        <v>-2</v>
      </c>
      <c r="U141">
        <f>IF($K$141="","",VLOOKUP($K$141,'03_Thresholds_Archetypes'!$A:$M,10,FALSE))</f>
        <v>0</v>
      </c>
      <c r="V141">
        <f>IF($K$141="","",VLOOKUP($K$141,'03_Thresholds_Archetypes'!$A:$M,11,FALSE))</f>
        <v>2</v>
      </c>
      <c r="W141">
        <f>IF($K$141="","",VLOOKUP($K$141,'03_Thresholds_Archetypes'!$A:$M,12,FALSE))</f>
        <v>3</v>
      </c>
      <c r="X141">
        <f>IF($K$141="","",VLOOKUP($K$141,'03_Thresholds_Archetypes'!$A:$M,13,FALSE))</f>
        <v>3</v>
      </c>
      <c r="Y141">
        <f>IF($K$141="","",LOOKUP($L141,$M141:$R141,$S141:$X141))</f>
        <v>-3</v>
      </c>
      <c r="Z141">
        <f>IFERROR(VLOOKUP($A$141,'02_Benchmarks_by_NACE'!$A:$J,7,FALSE),"")</f>
        <v>50</v>
      </c>
      <c r="AA141">
        <f>IFERROR(VLOOKUP($A$141,'02_Benchmarks_by_NACE'!$A:$J,8,FALSE),"")</f>
        <v>75</v>
      </c>
      <c r="AB141">
        <f>IFERROR(VLOOKUP($A$141,'02_Benchmarks_by_NACE'!$A:$J,9,FALSE),"")</f>
        <v>100</v>
      </c>
      <c r="AC141">
        <f>IF(Z141="","",IF(LOWER($G$141)="lower_is_better",IF($L141&lt;=Z141*0.4,3,IF($L141&lt;=Z141*0.7,2,IF($L141&lt;=Z141,0,IF($L141&lt;=AB141,-2,-3)))),IF($L141&gt;=Z141*1.6,3,IF($L141&gt;=Z141*1.3,2,IF($L141&gt;=Z141,0,IF($L141&gt;=Z141/2,-2,-3))))))</f>
        <v>-3</v>
      </c>
      <c r="AD141">
        <f>IF($K$141&lt;&gt;"",Y141,IF(Z141&lt;&gt;"",AC141,""))</f>
        <v>-3</v>
      </c>
      <c r="AE141">
        <f>IF(AD141="","",VLOOKUP(AD141,'04_WUStG_Mapping'!$A:$B,2,TRUE))</f>
        <v>25</v>
      </c>
    </row>
    <row r="142" spans="1:31" x14ac:dyDescent="0.2">
      <c r="A142" t="s">
        <v>154</v>
      </c>
      <c r="B142" t="s">
        <v>640</v>
      </c>
      <c r="C142" t="s">
        <v>685</v>
      </c>
      <c r="D142" t="s">
        <v>785</v>
      </c>
      <c r="E142" t="s">
        <v>1081</v>
      </c>
      <c r="F142" t="s">
        <v>1602</v>
      </c>
      <c r="G142" t="s">
        <v>1627</v>
      </c>
      <c r="H142" t="s">
        <v>1667</v>
      </c>
      <c r="I142" t="s">
        <v>1687</v>
      </c>
      <c r="J142" t="s">
        <v>1702</v>
      </c>
      <c r="K142" t="s">
        <v>1756</v>
      </c>
      <c r="M142">
        <f>IF($K$142="","",VLOOKUP($K$142,'03_Thresholds_Archetypes'!$A:$M,2,FALSE))</f>
        <v>0</v>
      </c>
      <c r="N142">
        <f>IF($K$142="","",VLOOKUP($K$142,'03_Thresholds_Archetypes'!$A:$M,3,FALSE))</f>
        <v>0.5</v>
      </c>
      <c r="O142">
        <f>IF($K$142="","",VLOOKUP($K$142,'03_Thresholds_Archetypes'!$A:$M,4,FALSE))</f>
        <v>0.75</v>
      </c>
      <c r="P142">
        <f>IF($K$142="","",VLOOKUP($K$142,'03_Thresholds_Archetypes'!$A:$M,5,FALSE))</f>
        <v>1</v>
      </c>
      <c r="Q142">
        <f>IF($K$142="","",VLOOKUP($K$142,'03_Thresholds_Archetypes'!$A:$M,6,FALSE))</f>
        <v>1.2</v>
      </c>
      <c r="R142">
        <f>IF($K$142="","",VLOOKUP($K$142,'03_Thresholds_Archetypes'!$A:$M,7,FALSE))</f>
        <v>1000000000</v>
      </c>
      <c r="S142">
        <f>IF($K$142="","",VLOOKUP($K$142,'03_Thresholds_Archetypes'!$A:$M,8,FALSE))</f>
        <v>3</v>
      </c>
      <c r="T142">
        <f>IF($K$142="","",VLOOKUP($K$142,'03_Thresholds_Archetypes'!$A:$M,9,FALSE))</f>
        <v>2</v>
      </c>
      <c r="U142">
        <f>IF($K$142="","",VLOOKUP($K$142,'03_Thresholds_Archetypes'!$A:$M,10,FALSE))</f>
        <v>0</v>
      </c>
      <c r="V142">
        <f>IF($K$142="","",VLOOKUP($K$142,'03_Thresholds_Archetypes'!$A:$M,11,FALSE))</f>
        <v>-2</v>
      </c>
      <c r="W142">
        <f>IF($K$142="","",VLOOKUP($K$142,'03_Thresholds_Archetypes'!$A:$M,12,FALSE))</f>
        <v>-3</v>
      </c>
      <c r="X142">
        <f>IF($K$142="","",VLOOKUP($K$142,'03_Thresholds_Archetypes'!$A:$M,13,FALSE))</f>
        <v>-3</v>
      </c>
      <c r="Y142">
        <f>IF($K$142="","",LOOKUP($L142,$M142:$R142,$S142:$X142))</f>
        <v>3</v>
      </c>
      <c r="Z142">
        <f>IFERROR(VLOOKUP($A$142,'02_Benchmarks_by_NACE'!$A:$J,7,FALSE),"")</f>
        <v>1</v>
      </c>
      <c r="AA142">
        <f>IFERROR(VLOOKUP($A$142,'02_Benchmarks_by_NACE'!$A:$J,8,FALSE),"")</f>
        <v>1.2</v>
      </c>
      <c r="AB142">
        <f>IFERROR(VLOOKUP($A$142,'02_Benchmarks_by_NACE'!$A:$J,9,FALSE),"")</f>
        <v>1.5</v>
      </c>
      <c r="AC142">
        <f>IF(Z142="","",IF(LOWER($G$142)="lower_is_better",IF($L142&lt;=Z142*0.4,3,IF($L142&lt;=Z142*0.7,2,IF($L142&lt;=Z142,0,IF($L142&lt;=AB142,-2,-3)))),IF($L142&gt;=Z142*1.6,3,IF($L142&gt;=Z142*1.3,2,IF($L142&gt;=Z142,0,IF($L142&gt;=Z142/2,-2,-3))))))</f>
        <v>3</v>
      </c>
      <c r="AD142">
        <f>IF($K$142&lt;&gt;"",Y142,IF(Z142&lt;&gt;"",AC142,""))</f>
        <v>3</v>
      </c>
      <c r="AE142">
        <f>IF(AD142="","",VLOOKUP(AD142,'04_WUStG_Mapping'!$A:$B,2,TRUE))</f>
        <v>0</v>
      </c>
    </row>
    <row r="143" spans="1:31" x14ac:dyDescent="0.2">
      <c r="A143" t="s">
        <v>155</v>
      </c>
      <c r="B143" t="s">
        <v>640</v>
      </c>
      <c r="C143" t="s">
        <v>686</v>
      </c>
      <c r="D143" t="s">
        <v>786</v>
      </c>
      <c r="E143" t="s">
        <v>1082</v>
      </c>
      <c r="F143" t="s">
        <v>1609</v>
      </c>
      <c r="G143" t="s">
        <v>1627</v>
      </c>
      <c r="H143" t="s">
        <v>1665</v>
      </c>
      <c r="I143" t="s">
        <v>1687</v>
      </c>
      <c r="J143" t="s">
        <v>1701</v>
      </c>
      <c r="K143" t="s">
        <v>1775</v>
      </c>
      <c r="M143" t="e">
        <f>IF($K$143="","",VLOOKUP($K$143,'03_Thresholds_Archetypes'!$A:$M,2,FALSE))</f>
        <v>#N/A</v>
      </c>
      <c r="N143" t="e">
        <f>IF($K$143="","",VLOOKUP($K$143,'03_Thresholds_Archetypes'!$A:$M,3,FALSE))</f>
        <v>#N/A</v>
      </c>
      <c r="O143" t="e">
        <f>IF($K$143="","",VLOOKUP($K$143,'03_Thresholds_Archetypes'!$A:$M,4,FALSE))</f>
        <v>#N/A</v>
      </c>
      <c r="P143" t="e">
        <f>IF($K$143="","",VLOOKUP($K$143,'03_Thresholds_Archetypes'!$A:$M,5,FALSE))</f>
        <v>#N/A</v>
      </c>
      <c r="Q143" t="e">
        <f>IF($K$143="","",VLOOKUP($K$143,'03_Thresholds_Archetypes'!$A:$M,6,FALSE))</f>
        <v>#N/A</v>
      </c>
      <c r="R143" t="e">
        <f>IF($K$143="","",VLOOKUP($K$143,'03_Thresholds_Archetypes'!$A:$M,7,FALSE))</f>
        <v>#N/A</v>
      </c>
      <c r="S143" t="e">
        <f>IF($K$143="","",VLOOKUP($K$143,'03_Thresholds_Archetypes'!$A:$M,8,FALSE))</f>
        <v>#N/A</v>
      </c>
      <c r="T143" t="e">
        <f>IF($K$143="","",VLOOKUP($K$143,'03_Thresholds_Archetypes'!$A:$M,9,FALSE))</f>
        <v>#N/A</v>
      </c>
      <c r="U143" t="e">
        <f>IF($K$143="","",VLOOKUP($K$143,'03_Thresholds_Archetypes'!$A:$M,10,FALSE))</f>
        <v>#N/A</v>
      </c>
      <c r="V143" t="e">
        <f>IF($K$143="","",VLOOKUP($K$143,'03_Thresholds_Archetypes'!$A:$M,11,FALSE))</f>
        <v>#N/A</v>
      </c>
      <c r="W143" t="e">
        <f>IF($K$143="","",VLOOKUP($K$143,'03_Thresholds_Archetypes'!$A:$M,12,FALSE))</f>
        <v>#N/A</v>
      </c>
      <c r="X143" t="e">
        <f>IF($K$143="","",VLOOKUP($K$143,'03_Thresholds_Archetypes'!$A:$M,13,FALSE))</f>
        <v>#N/A</v>
      </c>
      <c r="Y143" t="e">
        <f>IF($K$143="","",LOOKUP($L143,$M143:$R143,$S143:$X143))</f>
        <v>#N/A</v>
      </c>
      <c r="Z143">
        <f>IFERROR(VLOOKUP($A$143,'02_Benchmarks_by_NACE'!$A:$J,7,FALSE),"")</f>
        <v>1</v>
      </c>
      <c r="AA143">
        <f>IFERROR(VLOOKUP($A$143,'02_Benchmarks_by_NACE'!$A:$J,8,FALSE),"")</f>
        <v>1.5</v>
      </c>
      <c r="AB143">
        <f>IFERROR(VLOOKUP($A$143,'02_Benchmarks_by_NACE'!$A:$J,9,FALSE),"")</f>
        <v>2.5</v>
      </c>
      <c r="AC143">
        <f>IF(Z143="","",IF(LOWER($G$143)="lower_is_better",IF($L143&lt;=Z143*0.4,3,IF($L143&lt;=Z143*0.7,2,IF($L143&lt;=Z143,0,IF($L143&lt;=AB143,-2,-3)))),IF($L143&gt;=Z143*1.6,3,IF($L143&gt;=Z143*1.3,2,IF($L143&gt;=Z143,0,IF($L143&gt;=Z143/2,-2,-3))))))</f>
        <v>3</v>
      </c>
      <c r="AD143" t="e">
        <f>IF($K$143&lt;&gt;"",Y143,IF(Z143&lt;&gt;"",AC143,""))</f>
        <v>#N/A</v>
      </c>
      <c r="AE143" t="e">
        <f>IF(AD143="","",VLOOKUP(AD143,'04_WUStG_Mapping'!$A:$B,2,TRUE))</f>
        <v>#N/A</v>
      </c>
    </row>
    <row r="144" spans="1:31" x14ac:dyDescent="0.2">
      <c r="A144" t="s">
        <v>156</v>
      </c>
      <c r="B144" t="s">
        <v>640</v>
      </c>
      <c r="C144" t="s">
        <v>686</v>
      </c>
      <c r="D144" t="s">
        <v>786</v>
      </c>
      <c r="E144" t="s">
        <v>1083</v>
      </c>
      <c r="F144" t="s">
        <v>1602</v>
      </c>
      <c r="G144" t="s">
        <v>1626</v>
      </c>
      <c r="H144" t="s">
        <v>1666</v>
      </c>
      <c r="I144" t="s">
        <v>1687</v>
      </c>
      <c r="J144" t="s">
        <v>1698</v>
      </c>
      <c r="K144" t="s">
        <v>1753</v>
      </c>
      <c r="M144">
        <f>IF($K$144="","",VLOOKUP($K$144,'03_Thresholds_Archetypes'!$A:$M,2,FALSE))</f>
        <v>0</v>
      </c>
      <c r="N144">
        <f>IF($K$144="","",VLOOKUP($K$144,'03_Thresholds_Archetypes'!$A:$M,3,FALSE))</f>
        <v>30</v>
      </c>
      <c r="O144">
        <f>IF($K$144="","",VLOOKUP($K$144,'03_Thresholds_Archetypes'!$A:$M,4,FALSE))</f>
        <v>50</v>
      </c>
      <c r="P144">
        <f>IF($K$144="","",VLOOKUP($K$144,'03_Thresholds_Archetypes'!$A:$M,5,FALSE))</f>
        <v>70</v>
      </c>
      <c r="Q144">
        <f>IF($K$144="","",VLOOKUP($K$144,'03_Thresholds_Archetypes'!$A:$M,6,FALSE))</f>
        <v>90</v>
      </c>
      <c r="R144">
        <f>IF($K$144="","",VLOOKUP($K$144,'03_Thresholds_Archetypes'!$A:$M,7,FALSE))</f>
        <v>1000000000</v>
      </c>
      <c r="S144">
        <f>IF($K$144="","",VLOOKUP($K$144,'03_Thresholds_Archetypes'!$A:$M,8,FALSE))</f>
        <v>-3</v>
      </c>
      <c r="T144">
        <f>IF($K$144="","",VLOOKUP($K$144,'03_Thresholds_Archetypes'!$A:$M,9,FALSE))</f>
        <v>-2</v>
      </c>
      <c r="U144">
        <f>IF($K$144="","",VLOOKUP($K$144,'03_Thresholds_Archetypes'!$A:$M,10,FALSE))</f>
        <v>0</v>
      </c>
      <c r="V144">
        <f>IF($K$144="","",VLOOKUP($K$144,'03_Thresholds_Archetypes'!$A:$M,11,FALSE))</f>
        <v>2</v>
      </c>
      <c r="W144">
        <f>IF($K$144="","",VLOOKUP($K$144,'03_Thresholds_Archetypes'!$A:$M,12,FALSE))</f>
        <v>3</v>
      </c>
      <c r="X144">
        <f>IF($K$144="","",VLOOKUP($K$144,'03_Thresholds_Archetypes'!$A:$M,13,FALSE))</f>
        <v>3</v>
      </c>
      <c r="Y144">
        <f>IF($K$144="","",LOOKUP($L144,$M144:$R144,$S144:$X144))</f>
        <v>-3</v>
      </c>
      <c r="Z144">
        <f>IFERROR(VLOOKUP($A$144,'02_Benchmarks_by_NACE'!$A:$J,7,FALSE),"")</f>
        <v>50</v>
      </c>
      <c r="AA144">
        <f>IFERROR(VLOOKUP($A$144,'02_Benchmarks_by_NACE'!$A:$J,8,FALSE),"")</f>
        <v>75</v>
      </c>
      <c r="AB144">
        <f>IFERROR(VLOOKUP($A$144,'02_Benchmarks_by_NACE'!$A:$J,9,FALSE),"")</f>
        <v>100</v>
      </c>
      <c r="AC144">
        <f>IF(Z144="","",IF(LOWER($G$144)="lower_is_better",IF($L144&lt;=Z144*0.4,3,IF($L144&lt;=Z144*0.7,2,IF($L144&lt;=Z144,0,IF($L144&lt;=AB144,-2,-3)))),IF($L144&gt;=Z144*1.6,3,IF($L144&gt;=Z144*1.3,2,IF($L144&gt;=Z144,0,IF($L144&gt;=Z144/2,-2,-3))))))</f>
        <v>-3</v>
      </c>
      <c r="AD144">
        <f>IF($K$144&lt;&gt;"",Y144,IF(Z144&lt;&gt;"",AC144,""))</f>
        <v>-3</v>
      </c>
      <c r="AE144">
        <f>IF(AD144="","",VLOOKUP(AD144,'04_WUStG_Mapping'!$A:$B,2,TRUE))</f>
        <v>25</v>
      </c>
    </row>
    <row r="145" spans="1:31" x14ac:dyDescent="0.2">
      <c r="A145" t="s">
        <v>157</v>
      </c>
      <c r="B145" t="s">
        <v>640</v>
      </c>
      <c r="C145" t="s">
        <v>686</v>
      </c>
      <c r="D145" t="s">
        <v>786</v>
      </c>
      <c r="E145" t="s">
        <v>1084</v>
      </c>
      <c r="F145" t="s">
        <v>1602</v>
      </c>
      <c r="G145" t="s">
        <v>1627</v>
      </c>
      <c r="H145" t="s">
        <v>1667</v>
      </c>
      <c r="I145" t="s">
        <v>1687</v>
      </c>
      <c r="J145" t="s">
        <v>1702</v>
      </c>
      <c r="K145" t="s">
        <v>1756</v>
      </c>
      <c r="M145">
        <f>IF($K$145="","",VLOOKUP($K$145,'03_Thresholds_Archetypes'!$A:$M,2,FALSE))</f>
        <v>0</v>
      </c>
      <c r="N145">
        <f>IF($K$145="","",VLOOKUP($K$145,'03_Thresholds_Archetypes'!$A:$M,3,FALSE))</f>
        <v>0.5</v>
      </c>
      <c r="O145">
        <f>IF($K$145="","",VLOOKUP($K$145,'03_Thresholds_Archetypes'!$A:$M,4,FALSE))</f>
        <v>0.75</v>
      </c>
      <c r="P145">
        <f>IF($K$145="","",VLOOKUP($K$145,'03_Thresholds_Archetypes'!$A:$M,5,FALSE))</f>
        <v>1</v>
      </c>
      <c r="Q145">
        <f>IF($K$145="","",VLOOKUP($K$145,'03_Thresholds_Archetypes'!$A:$M,6,FALSE))</f>
        <v>1.2</v>
      </c>
      <c r="R145">
        <f>IF($K$145="","",VLOOKUP($K$145,'03_Thresholds_Archetypes'!$A:$M,7,FALSE))</f>
        <v>1000000000</v>
      </c>
      <c r="S145">
        <f>IF($K$145="","",VLOOKUP($K$145,'03_Thresholds_Archetypes'!$A:$M,8,FALSE))</f>
        <v>3</v>
      </c>
      <c r="T145">
        <f>IF($K$145="","",VLOOKUP($K$145,'03_Thresholds_Archetypes'!$A:$M,9,FALSE))</f>
        <v>2</v>
      </c>
      <c r="U145">
        <f>IF($K$145="","",VLOOKUP($K$145,'03_Thresholds_Archetypes'!$A:$M,10,FALSE))</f>
        <v>0</v>
      </c>
      <c r="V145">
        <f>IF($K$145="","",VLOOKUP($K$145,'03_Thresholds_Archetypes'!$A:$M,11,FALSE))</f>
        <v>-2</v>
      </c>
      <c r="W145">
        <f>IF($K$145="","",VLOOKUP($K$145,'03_Thresholds_Archetypes'!$A:$M,12,FALSE))</f>
        <v>-3</v>
      </c>
      <c r="X145">
        <f>IF($K$145="","",VLOOKUP($K$145,'03_Thresholds_Archetypes'!$A:$M,13,FALSE))</f>
        <v>-3</v>
      </c>
      <c r="Y145">
        <f>IF($K$145="","",LOOKUP($L145,$M145:$R145,$S145:$X145))</f>
        <v>3</v>
      </c>
      <c r="Z145">
        <f>IFERROR(VLOOKUP($A$145,'02_Benchmarks_by_NACE'!$A:$J,7,FALSE),"")</f>
        <v>1</v>
      </c>
      <c r="AA145">
        <f>IFERROR(VLOOKUP($A$145,'02_Benchmarks_by_NACE'!$A:$J,8,FALSE),"")</f>
        <v>1.2</v>
      </c>
      <c r="AB145">
        <f>IFERROR(VLOOKUP($A$145,'02_Benchmarks_by_NACE'!$A:$J,9,FALSE),"")</f>
        <v>1.5</v>
      </c>
      <c r="AC145">
        <f>IF(Z145="","",IF(LOWER($G$145)="lower_is_better",IF($L145&lt;=Z145*0.4,3,IF($L145&lt;=Z145*0.7,2,IF($L145&lt;=Z145,0,IF($L145&lt;=AB145,-2,-3)))),IF($L145&gt;=Z145*1.6,3,IF($L145&gt;=Z145*1.3,2,IF($L145&gt;=Z145,0,IF($L145&gt;=Z145/2,-2,-3))))))</f>
        <v>3</v>
      </c>
      <c r="AD145">
        <f>IF($K$145&lt;&gt;"",Y145,IF(Z145&lt;&gt;"",AC145,""))</f>
        <v>3</v>
      </c>
      <c r="AE145">
        <f>IF(AD145="","",VLOOKUP(AD145,'04_WUStG_Mapping'!$A:$B,2,TRUE))</f>
        <v>0</v>
      </c>
    </row>
    <row r="146" spans="1:31" x14ac:dyDescent="0.2">
      <c r="A146" t="s">
        <v>158</v>
      </c>
      <c r="B146" t="s">
        <v>640</v>
      </c>
      <c r="C146" t="s">
        <v>684</v>
      </c>
      <c r="D146" t="s">
        <v>787</v>
      </c>
      <c r="E146" t="s">
        <v>1085</v>
      </c>
      <c r="F146" t="s">
        <v>1602</v>
      </c>
      <c r="G146" t="s">
        <v>1626</v>
      </c>
      <c r="H146" t="s">
        <v>1655</v>
      </c>
      <c r="I146" t="s">
        <v>1687</v>
      </c>
      <c r="J146" t="s">
        <v>1698</v>
      </c>
      <c r="K146" t="s">
        <v>1753</v>
      </c>
      <c r="M146">
        <f>IF($K$146="","",VLOOKUP($K$146,'03_Thresholds_Archetypes'!$A:$M,2,FALSE))</f>
        <v>0</v>
      </c>
      <c r="N146">
        <f>IF($K$146="","",VLOOKUP($K$146,'03_Thresholds_Archetypes'!$A:$M,3,FALSE))</f>
        <v>30</v>
      </c>
      <c r="O146">
        <f>IF($K$146="","",VLOOKUP($K$146,'03_Thresholds_Archetypes'!$A:$M,4,FALSE))</f>
        <v>50</v>
      </c>
      <c r="P146">
        <f>IF($K$146="","",VLOOKUP($K$146,'03_Thresholds_Archetypes'!$A:$M,5,FALSE))</f>
        <v>70</v>
      </c>
      <c r="Q146">
        <f>IF($K$146="","",VLOOKUP($K$146,'03_Thresholds_Archetypes'!$A:$M,6,FALSE))</f>
        <v>90</v>
      </c>
      <c r="R146">
        <f>IF($K$146="","",VLOOKUP($K$146,'03_Thresholds_Archetypes'!$A:$M,7,FALSE))</f>
        <v>1000000000</v>
      </c>
      <c r="S146">
        <f>IF($K$146="","",VLOOKUP($K$146,'03_Thresholds_Archetypes'!$A:$M,8,FALSE))</f>
        <v>-3</v>
      </c>
      <c r="T146">
        <f>IF($K$146="","",VLOOKUP($K$146,'03_Thresholds_Archetypes'!$A:$M,9,FALSE))</f>
        <v>-2</v>
      </c>
      <c r="U146">
        <f>IF($K$146="","",VLOOKUP($K$146,'03_Thresholds_Archetypes'!$A:$M,10,FALSE))</f>
        <v>0</v>
      </c>
      <c r="V146">
        <f>IF($K$146="","",VLOOKUP($K$146,'03_Thresholds_Archetypes'!$A:$M,11,FALSE))</f>
        <v>2</v>
      </c>
      <c r="W146">
        <f>IF($K$146="","",VLOOKUP($K$146,'03_Thresholds_Archetypes'!$A:$M,12,FALSE))</f>
        <v>3</v>
      </c>
      <c r="X146">
        <f>IF($K$146="","",VLOOKUP($K$146,'03_Thresholds_Archetypes'!$A:$M,13,FALSE))</f>
        <v>3</v>
      </c>
      <c r="Y146">
        <f>IF($K$146="","",LOOKUP($L146,$M146:$R146,$S146:$X146))</f>
        <v>-3</v>
      </c>
      <c r="Z146">
        <f>IFERROR(VLOOKUP($A$146,'02_Benchmarks_by_NACE'!$A:$J,7,FALSE),"")</f>
        <v>59.5</v>
      </c>
      <c r="AA146">
        <f>IFERROR(VLOOKUP($A$146,'02_Benchmarks_by_NACE'!$A:$J,8,FALSE),"")</f>
        <v>89.25</v>
      </c>
      <c r="AB146">
        <f>IFERROR(VLOOKUP($A$146,'02_Benchmarks_by_NACE'!$A:$J,9,FALSE),"")</f>
        <v>100</v>
      </c>
      <c r="AC146">
        <f>IF(Z146="","",IF(LOWER($G$146)="lower_is_better",IF($L146&lt;=Z146*0.4,3,IF($L146&lt;=Z146*0.7,2,IF($L146&lt;=Z146,0,IF($L146&lt;=AB146,-2,-3)))),IF($L146&gt;=Z146*1.6,3,IF($L146&gt;=Z146*1.3,2,IF($L146&gt;=Z146,0,IF($L146&gt;=Z146/2,-2,-3))))))</f>
        <v>-3</v>
      </c>
      <c r="AD146">
        <f>IF($K$146&lt;&gt;"",Y146,IF(Z146&lt;&gt;"",AC146,""))</f>
        <v>-3</v>
      </c>
      <c r="AE146">
        <f>IF(AD146="","",VLOOKUP(AD146,'04_WUStG_Mapping'!$A:$B,2,TRUE))</f>
        <v>25</v>
      </c>
    </row>
    <row r="147" spans="1:31" x14ac:dyDescent="0.2">
      <c r="A147" t="s">
        <v>159</v>
      </c>
      <c r="B147" t="s">
        <v>640</v>
      </c>
      <c r="C147" t="s">
        <v>684</v>
      </c>
      <c r="D147" t="s">
        <v>787</v>
      </c>
      <c r="E147" t="s">
        <v>1086</v>
      </c>
      <c r="F147" t="s">
        <v>1604</v>
      </c>
      <c r="G147" t="s">
        <v>1626</v>
      </c>
      <c r="H147" t="s">
        <v>1657</v>
      </c>
      <c r="I147" t="s">
        <v>1687</v>
      </c>
      <c r="J147" t="s">
        <v>1698</v>
      </c>
      <c r="K147" t="s">
        <v>1753</v>
      </c>
      <c r="M147">
        <f>IF($K$147="","",VLOOKUP($K$147,'03_Thresholds_Archetypes'!$A:$M,2,FALSE))</f>
        <v>0</v>
      </c>
      <c r="N147">
        <f>IF($K$147="","",VLOOKUP($K$147,'03_Thresholds_Archetypes'!$A:$M,3,FALSE))</f>
        <v>30</v>
      </c>
      <c r="O147">
        <f>IF($K$147="","",VLOOKUP($K$147,'03_Thresholds_Archetypes'!$A:$M,4,FALSE))</f>
        <v>50</v>
      </c>
      <c r="P147">
        <f>IF($K$147="","",VLOOKUP($K$147,'03_Thresholds_Archetypes'!$A:$M,5,FALSE))</f>
        <v>70</v>
      </c>
      <c r="Q147">
        <f>IF($K$147="","",VLOOKUP($K$147,'03_Thresholds_Archetypes'!$A:$M,6,FALSE))</f>
        <v>90</v>
      </c>
      <c r="R147">
        <f>IF($K$147="","",VLOOKUP($K$147,'03_Thresholds_Archetypes'!$A:$M,7,FALSE))</f>
        <v>1000000000</v>
      </c>
      <c r="S147">
        <f>IF($K$147="","",VLOOKUP($K$147,'03_Thresholds_Archetypes'!$A:$M,8,FALSE))</f>
        <v>-3</v>
      </c>
      <c r="T147">
        <f>IF($K$147="","",VLOOKUP($K$147,'03_Thresholds_Archetypes'!$A:$M,9,FALSE))</f>
        <v>-2</v>
      </c>
      <c r="U147">
        <f>IF($K$147="","",VLOOKUP($K$147,'03_Thresholds_Archetypes'!$A:$M,10,FALSE))</f>
        <v>0</v>
      </c>
      <c r="V147">
        <f>IF($K$147="","",VLOOKUP($K$147,'03_Thresholds_Archetypes'!$A:$M,11,FALSE))</f>
        <v>2</v>
      </c>
      <c r="W147">
        <f>IF($K$147="","",VLOOKUP($K$147,'03_Thresholds_Archetypes'!$A:$M,12,FALSE))</f>
        <v>3</v>
      </c>
      <c r="X147">
        <f>IF($K$147="","",VLOOKUP($K$147,'03_Thresholds_Archetypes'!$A:$M,13,FALSE))</f>
        <v>3</v>
      </c>
      <c r="Y147">
        <f>IF($K$147="","",LOOKUP($L147,$M147:$R147,$S147:$X147))</f>
        <v>-3</v>
      </c>
      <c r="Z147">
        <f>IFERROR(VLOOKUP($A$147,'02_Benchmarks_by_NACE'!$A:$J,7,FALSE),"")</f>
        <v>82</v>
      </c>
      <c r="AA147">
        <f>IFERROR(VLOOKUP($A$147,'02_Benchmarks_by_NACE'!$A:$J,8,FALSE),"")</f>
        <v>100</v>
      </c>
      <c r="AB147">
        <f>IFERROR(VLOOKUP($A$147,'02_Benchmarks_by_NACE'!$A:$J,9,FALSE),"")</f>
        <v>100</v>
      </c>
      <c r="AC147">
        <f>IF(Z147="","",IF(LOWER($G$147)="lower_is_better",IF($L147&lt;=Z147*0.4,3,IF($L147&lt;=Z147*0.7,2,IF($L147&lt;=Z147,0,IF($L147&lt;=AB147,-2,-3)))),IF($L147&gt;=Z147*1.6,3,IF($L147&gt;=Z147*1.3,2,IF($L147&gt;=Z147,0,IF($L147&gt;=Z147/2,-2,-3))))))</f>
        <v>-3</v>
      </c>
      <c r="AD147">
        <f>IF($K$147&lt;&gt;"",Y147,IF(Z147&lt;&gt;"",AC147,""))</f>
        <v>-3</v>
      </c>
      <c r="AE147">
        <f>IF(AD147="","",VLOOKUP(AD147,'04_WUStG_Mapping'!$A:$B,2,TRUE))</f>
        <v>25</v>
      </c>
    </row>
    <row r="148" spans="1:31" x14ac:dyDescent="0.2">
      <c r="A148" t="s">
        <v>160</v>
      </c>
      <c r="B148" t="s">
        <v>640</v>
      </c>
      <c r="C148" t="s">
        <v>684</v>
      </c>
      <c r="D148" t="s">
        <v>787</v>
      </c>
      <c r="E148" t="s">
        <v>1087</v>
      </c>
      <c r="F148" t="s">
        <v>1605</v>
      </c>
      <c r="G148" t="s">
        <v>1626</v>
      </c>
      <c r="H148" t="s">
        <v>1658</v>
      </c>
      <c r="I148" t="s">
        <v>1684</v>
      </c>
      <c r="J148" t="s">
        <v>1698</v>
      </c>
      <c r="K148" t="s">
        <v>1753</v>
      </c>
      <c r="M148">
        <f>IF($K$148="","",VLOOKUP($K$148,'03_Thresholds_Archetypes'!$A:$M,2,FALSE))</f>
        <v>0</v>
      </c>
      <c r="N148">
        <f>IF($K$148="","",VLOOKUP($K$148,'03_Thresholds_Archetypes'!$A:$M,3,FALSE))</f>
        <v>30</v>
      </c>
      <c r="O148">
        <f>IF($K$148="","",VLOOKUP($K$148,'03_Thresholds_Archetypes'!$A:$M,4,FALSE))</f>
        <v>50</v>
      </c>
      <c r="P148">
        <f>IF($K$148="","",VLOOKUP($K$148,'03_Thresholds_Archetypes'!$A:$M,5,FALSE))</f>
        <v>70</v>
      </c>
      <c r="Q148">
        <f>IF($K$148="","",VLOOKUP($K$148,'03_Thresholds_Archetypes'!$A:$M,6,FALSE))</f>
        <v>90</v>
      </c>
      <c r="R148">
        <f>IF($K$148="","",VLOOKUP($K$148,'03_Thresholds_Archetypes'!$A:$M,7,FALSE))</f>
        <v>1000000000</v>
      </c>
      <c r="S148">
        <f>IF($K$148="","",VLOOKUP($K$148,'03_Thresholds_Archetypes'!$A:$M,8,FALSE))</f>
        <v>-3</v>
      </c>
      <c r="T148">
        <f>IF($K$148="","",VLOOKUP($K$148,'03_Thresholds_Archetypes'!$A:$M,9,FALSE))</f>
        <v>-2</v>
      </c>
      <c r="U148">
        <f>IF($K$148="","",VLOOKUP($K$148,'03_Thresholds_Archetypes'!$A:$M,10,FALSE))</f>
        <v>0</v>
      </c>
      <c r="V148">
        <f>IF($K$148="","",VLOOKUP($K$148,'03_Thresholds_Archetypes'!$A:$M,11,FALSE))</f>
        <v>2</v>
      </c>
      <c r="W148">
        <f>IF($K$148="","",VLOOKUP($K$148,'03_Thresholds_Archetypes'!$A:$M,12,FALSE))</f>
        <v>3</v>
      </c>
      <c r="X148">
        <f>IF($K$148="","",VLOOKUP($K$148,'03_Thresholds_Archetypes'!$A:$M,13,FALSE))</f>
        <v>3</v>
      </c>
      <c r="Y148">
        <f>IF($K$148="","",LOOKUP($L148,$M148:$R148,$S148:$X148))</f>
        <v>-3</v>
      </c>
      <c r="Z148">
        <f>IFERROR(VLOOKUP($A$148,'02_Benchmarks_by_NACE'!$A:$J,7,FALSE),"")</f>
        <v>49.5</v>
      </c>
      <c r="AA148">
        <f>IFERROR(VLOOKUP($A$148,'02_Benchmarks_by_NACE'!$A:$J,8,FALSE),"")</f>
        <v>74.25</v>
      </c>
      <c r="AB148">
        <f>IFERROR(VLOOKUP($A$148,'02_Benchmarks_by_NACE'!$A:$J,9,FALSE),"")</f>
        <v>100</v>
      </c>
      <c r="AC148">
        <f>IF(Z148="","",IF(LOWER($G$148)="lower_is_better",IF($L148&lt;=Z148*0.4,3,IF($L148&lt;=Z148*0.7,2,IF($L148&lt;=Z148,0,IF($L148&lt;=AB148,-2,-3)))),IF($L148&gt;=Z148*1.6,3,IF($L148&gt;=Z148*1.3,2,IF($L148&gt;=Z148,0,IF($L148&gt;=Z148/2,-2,-3))))))</f>
        <v>-3</v>
      </c>
      <c r="AD148">
        <f>IF($K$148&lt;&gt;"",Y148,IF(Z148&lt;&gt;"",AC148,""))</f>
        <v>-3</v>
      </c>
      <c r="AE148">
        <f>IF(AD148="","",VLOOKUP(AD148,'04_WUStG_Mapping'!$A:$B,2,TRUE))</f>
        <v>25</v>
      </c>
    </row>
    <row r="149" spans="1:31" x14ac:dyDescent="0.2">
      <c r="A149" t="s">
        <v>161</v>
      </c>
      <c r="B149" t="s">
        <v>640</v>
      </c>
      <c r="C149" t="s">
        <v>684</v>
      </c>
      <c r="D149" t="s">
        <v>788</v>
      </c>
      <c r="E149" t="s">
        <v>1088</v>
      </c>
      <c r="F149" t="s">
        <v>1616</v>
      </c>
      <c r="G149" t="s">
        <v>1627</v>
      </c>
      <c r="H149" t="s">
        <v>1672</v>
      </c>
      <c r="I149" t="s">
        <v>1692</v>
      </c>
      <c r="J149" t="s">
        <v>1700</v>
      </c>
      <c r="K149" t="s">
        <v>1775</v>
      </c>
      <c r="M149" t="e">
        <f>IF($K$149="","",VLOOKUP($K$149,'03_Thresholds_Archetypes'!$A:$M,2,FALSE))</f>
        <v>#N/A</v>
      </c>
      <c r="N149" t="e">
        <f>IF($K$149="","",VLOOKUP($K$149,'03_Thresholds_Archetypes'!$A:$M,3,FALSE))</f>
        <v>#N/A</v>
      </c>
      <c r="O149" t="e">
        <f>IF($K$149="","",VLOOKUP($K$149,'03_Thresholds_Archetypes'!$A:$M,4,FALSE))</f>
        <v>#N/A</v>
      </c>
      <c r="P149" t="e">
        <f>IF($K$149="","",VLOOKUP($K$149,'03_Thresholds_Archetypes'!$A:$M,5,FALSE))</f>
        <v>#N/A</v>
      </c>
      <c r="Q149" t="e">
        <f>IF($K$149="","",VLOOKUP($K$149,'03_Thresholds_Archetypes'!$A:$M,6,FALSE))</f>
        <v>#N/A</v>
      </c>
      <c r="R149" t="e">
        <f>IF($K$149="","",VLOOKUP($K$149,'03_Thresholds_Archetypes'!$A:$M,7,FALSE))</f>
        <v>#N/A</v>
      </c>
      <c r="S149" t="e">
        <f>IF($K$149="","",VLOOKUP($K$149,'03_Thresholds_Archetypes'!$A:$M,8,FALSE))</f>
        <v>#N/A</v>
      </c>
      <c r="T149" t="e">
        <f>IF($K$149="","",VLOOKUP($K$149,'03_Thresholds_Archetypes'!$A:$M,9,FALSE))</f>
        <v>#N/A</v>
      </c>
      <c r="U149" t="e">
        <f>IF($K$149="","",VLOOKUP($K$149,'03_Thresholds_Archetypes'!$A:$M,10,FALSE))</f>
        <v>#N/A</v>
      </c>
      <c r="V149" t="e">
        <f>IF($K$149="","",VLOOKUP($K$149,'03_Thresholds_Archetypes'!$A:$M,11,FALSE))</f>
        <v>#N/A</v>
      </c>
      <c r="W149" t="e">
        <f>IF($K$149="","",VLOOKUP($K$149,'03_Thresholds_Archetypes'!$A:$M,12,FALSE))</f>
        <v>#N/A</v>
      </c>
      <c r="X149" t="e">
        <f>IF($K$149="","",VLOOKUP($K$149,'03_Thresholds_Archetypes'!$A:$M,13,FALSE))</f>
        <v>#N/A</v>
      </c>
      <c r="Y149" t="e">
        <f>IF($K$149="","",LOOKUP($L149,$M149:$R149,$S149:$X149))</f>
        <v>#N/A</v>
      </c>
      <c r="Z149">
        <f>IFERROR(VLOOKUP($A$149,'02_Benchmarks_by_NACE'!$A:$J,7,FALSE),"")</f>
        <v>1</v>
      </c>
      <c r="AA149">
        <f>IFERROR(VLOOKUP($A$149,'02_Benchmarks_by_NACE'!$A:$J,8,FALSE),"")</f>
        <v>1.5</v>
      </c>
      <c r="AB149">
        <f>IFERROR(VLOOKUP($A$149,'02_Benchmarks_by_NACE'!$A:$J,9,FALSE),"")</f>
        <v>2.5</v>
      </c>
      <c r="AC149">
        <f>IF(Z149="","",IF(LOWER($G$149)="lower_is_better",IF($L149&lt;=Z149*0.4,3,IF($L149&lt;=Z149*0.7,2,IF($L149&lt;=Z149,0,IF($L149&lt;=AB149,-2,-3)))),IF($L149&gt;=Z149*1.6,3,IF($L149&gt;=Z149*1.3,2,IF($L149&gt;=Z149,0,IF($L149&gt;=Z149/2,-2,-3))))))</f>
        <v>3</v>
      </c>
      <c r="AD149" t="e">
        <f>IF($K$149&lt;&gt;"",Y149,IF(Z149&lt;&gt;"",AC149,""))</f>
        <v>#N/A</v>
      </c>
      <c r="AE149" t="e">
        <f>IF(AD149="","",VLOOKUP(AD149,'04_WUStG_Mapping'!$A:$B,2,TRUE))</f>
        <v>#N/A</v>
      </c>
    </row>
    <row r="150" spans="1:31" x14ac:dyDescent="0.2">
      <c r="A150" t="s">
        <v>162</v>
      </c>
      <c r="B150" t="s">
        <v>640</v>
      </c>
      <c r="C150" t="s">
        <v>684</v>
      </c>
      <c r="D150" t="s">
        <v>788</v>
      </c>
      <c r="E150" t="s">
        <v>1089</v>
      </c>
      <c r="F150" t="s">
        <v>1617</v>
      </c>
      <c r="G150" t="s">
        <v>1627</v>
      </c>
      <c r="H150" t="s">
        <v>1665</v>
      </c>
      <c r="I150" t="s">
        <v>1684</v>
      </c>
      <c r="J150" t="s">
        <v>1708</v>
      </c>
      <c r="K150" t="s">
        <v>1775</v>
      </c>
      <c r="M150" t="e">
        <f>IF($K$150="","",VLOOKUP($K$150,'03_Thresholds_Archetypes'!$A:$M,2,FALSE))</f>
        <v>#N/A</v>
      </c>
      <c r="N150" t="e">
        <f>IF($K$150="","",VLOOKUP($K$150,'03_Thresholds_Archetypes'!$A:$M,3,FALSE))</f>
        <v>#N/A</v>
      </c>
      <c r="O150" t="e">
        <f>IF($K$150="","",VLOOKUP($K$150,'03_Thresholds_Archetypes'!$A:$M,4,FALSE))</f>
        <v>#N/A</v>
      </c>
      <c r="P150" t="e">
        <f>IF($K$150="","",VLOOKUP($K$150,'03_Thresholds_Archetypes'!$A:$M,5,FALSE))</f>
        <v>#N/A</v>
      </c>
      <c r="Q150" t="e">
        <f>IF($K$150="","",VLOOKUP($K$150,'03_Thresholds_Archetypes'!$A:$M,6,FALSE))</f>
        <v>#N/A</v>
      </c>
      <c r="R150" t="e">
        <f>IF($K$150="","",VLOOKUP($K$150,'03_Thresholds_Archetypes'!$A:$M,7,FALSE))</f>
        <v>#N/A</v>
      </c>
      <c r="S150" t="e">
        <f>IF($K$150="","",VLOOKUP($K$150,'03_Thresholds_Archetypes'!$A:$M,8,FALSE))</f>
        <v>#N/A</v>
      </c>
      <c r="T150" t="e">
        <f>IF($K$150="","",VLOOKUP($K$150,'03_Thresholds_Archetypes'!$A:$M,9,FALSE))</f>
        <v>#N/A</v>
      </c>
      <c r="U150" t="e">
        <f>IF($K$150="","",VLOOKUP($K$150,'03_Thresholds_Archetypes'!$A:$M,10,FALSE))</f>
        <v>#N/A</v>
      </c>
      <c r="V150" t="e">
        <f>IF($K$150="","",VLOOKUP($K$150,'03_Thresholds_Archetypes'!$A:$M,11,FALSE))</f>
        <v>#N/A</v>
      </c>
      <c r="W150" t="e">
        <f>IF($K$150="","",VLOOKUP($K$150,'03_Thresholds_Archetypes'!$A:$M,12,FALSE))</f>
        <v>#N/A</v>
      </c>
      <c r="X150" t="e">
        <f>IF($K$150="","",VLOOKUP($K$150,'03_Thresholds_Archetypes'!$A:$M,13,FALSE))</f>
        <v>#N/A</v>
      </c>
      <c r="Y150" t="e">
        <f>IF($K$150="","",LOOKUP($L150,$M150:$R150,$S150:$X150))</f>
        <v>#N/A</v>
      </c>
      <c r="Z150">
        <f>IFERROR(VLOOKUP($A$150,'02_Benchmarks_by_NACE'!$A:$J,7,FALSE),"")</f>
        <v>1</v>
      </c>
      <c r="AA150">
        <f>IFERROR(VLOOKUP($A$150,'02_Benchmarks_by_NACE'!$A:$J,8,FALSE),"")</f>
        <v>1.5</v>
      </c>
      <c r="AB150">
        <f>IFERROR(VLOOKUP($A$150,'02_Benchmarks_by_NACE'!$A:$J,9,FALSE),"")</f>
        <v>2.5</v>
      </c>
      <c r="AC150">
        <f>IF(Z150="","",IF(LOWER($G$150)="lower_is_better",IF($L150&lt;=Z150*0.4,3,IF($L150&lt;=Z150*0.7,2,IF($L150&lt;=Z150,0,IF($L150&lt;=AB150,-2,-3)))),IF($L150&gt;=Z150*1.6,3,IF($L150&gt;=Z150*1.3,2,IF($L150&gt;=Z150,0,IF($L150&gt;=Z150/2,-2,-3))))))</f>
        <v>3</v>
      </c>
      <c r="AD150" t="e">
        <f>IF($K$150&lt;&gt;"",Y150,IF(Z150&lt;&gt;"",AC150,""))</f>
        <v>#N/A</v>
      </c>
      <c r="AE150" t="e">
        <f>IF(AD150="","",VLOOKUP(AD150,'04_WUStG_Mapping'!$A:$B,2,TRUE))</f>
        <v>#N/A</v>
      </c>
    </row>
    <row r="151" spans="1:31" x14ac:dyDescent="0.2">
      <c r="A151" t="s">
        <v>163</v>
      </c>
      <c r="B151" t="s">
        <v>640</v>
      </c>
      <c r="C151" t="s">
        <v>684</v>
      </c>
      <c r="D151" t="s">
        <v>788</v>
      </c>
      <c r="E151" t="s">
        <v>1090</v>
      </c>
      <c r="F151" t="s">
        <v>1607</v>
      </c>
      <c r="G151" t="s">
        <v>1626</v>
      </c>
      <c r="H151" t="s">
        <v>1673</v>
      </c>
      <c r="I151" t="s">
        <v>1692</v>
      </c>
      <c r="J151" t="s">
        <v>1700</v>
      </c>
      <c r="K151" t="s">
        <v>1774</v>
      </c>
      <c r="M151" t="e">
        <f>IF($K$151="","",VLOOKUP($K$151,'03_Thresholds_Archetypes'!$A:$M,2,FALSE))</f>
        <v>#N/A</v>
      </c>
      <c r="N151" t="e">
        <f>IF($K$151="","",VLOOKUP($K$151,'03_Thresholds_Archetypes'!$A:$M,3,FALSE))</f>
        <v>#N/A</v>
      </c>
      <c r="O151" t="e">
        <f>IF($K$151="","",VLOOKUP($K$151,'03_Thresholds_Archetypes'!$A:$M,4,FALSE))</f>
        <v>#N/A</v>
      </c>
      <c r="P151" t="e">
        <f>IF($K$151="","",VLOOKUP($K$151,'03_Thresholds_Archetypes'!$A:$M,5,FALSE))</f>
        <v>#N/A</v>
      </c>
      <c r="Q151" t="e">
        <f>IF($K$151="","",VLOOKUP($K$151,'03_Thresholds_Archetypes'!$A:$M,6,FALSE))</f>
        <v>#N/A</v>
      </c>
      <c r="R151" t="e">
        <f>IF($K$151="","",VLOOKUP($K$151,'03_Thresholds_Archetypes'!$A:$M,7,FALSE))</f>
        <v>#N/A</v>
      </c>
      <c r="S151" t="e">
        <f>IF($K$151="","",VLOOKUP($K$151,'03_Thresholds_Archetypes'!$A:$M,8,FALSE))</f>
        <v>#N/A</v>
      </c>
      <c r="T151" t="e">
        <f>IF($K$151="","",VLOOKUP($K$151,'03_Thresholds_Archetypes'!$A:$M,9,FALSE))</f>
        <v>#N/A</v>
      </c>
      <c r="U151" t="e">
        <f>IF($K$151="","",VLOOKUP($K$151,'03_Thresholds_Archetypes'!$A:$M,10,FALSE))</f>
        <v>#N/A</v>
      </c>
      <c r="V151" t="e">
        <f>IF($K$151="","",VLOOKUP($K$151,'03_Thresholds_Archetypes'!$A:$M,11,FALSE))</f>
        <v>#N/A</v>
      </c>
      <c r="W151" t="e">
        <f>IF($K$151="","",VLOOKUP($K$151,'03_Thresholds_Archetypes'!$A:$M,12,FALSE))</f>
        <v>#N/A</v>
      </c>
      <c r="X151" t="e">
        <f>IF($K$151="","",VLOOKUP($K$151,'03_Thresholds_Archetypes'!$A:$M,13,FALSE))</f>
        <v>#N/A</v>
      </c>
      <c r="Y151" t="e">
        <f>IF($K$151="","",LOOKUP($L151,$M151:$R151,$S151:$X151))</f>
        <v>#N/A</v>
      </c>
      <c r="Z151">
        <f>IFERROR(VLOOKUP($A$151,'02_Benchmarks_by_NACE'!$A:$J,7,FALSE),"")</f>
        <v>0.495</v>
      </c>
      <c r="AA151">
        <f>IFERROR(VLOOKUP($A$151,'02_Benchmarks_by_NACE'!$A:$J,8,FALSE),"")</f>
        <v>0.74249999999999994</v>
      </c>
      <c r="AB151">
        <f>IFERROR(VLOOKUP($A$151,'02_Benchmarks_by_NACE'!$A:$J,9,FALSE),"")</f>
        <v>1</v>
      </c>
      <c r="AC151">
        <f>IF(Z151="","",IF(LOWER($G$151)="lower_is_better",IF($L151&lt;=Z151*0.4,3,IF($L151&lt;=Z151*0.7,2,IF($L151&lt;=Z151,0,IF($L151&lt;=AB151,-2,-3)))),IF($L151&gt;=Z151*1.6,3,IF($L151&gt;=Z151*1.3,2,IF($L151&gt;=Z151,0,IF($L151&gt;=Z151/2,-2,-3))))))</f>
        <v>-3</v>
      </c>
      <c r="AD151" t="e">
        <f>IF($K$151&lt;&gt;"",Y151,IF(Z151&lt;&gt;"",AC151,""))</f>
        <v>#N/A</v>
      </c>
      <c r="AE151" t="e">
        <f>IF(AD151="","",VLOOKUP(AD151,'04_WUStG_Mapping'!$A:$B,2,TRUE))</f>
        <v>#N/A</v>
      </c>
    </row>
    <row r="152" spans="1:31" x14ac:dyDescent="0.2">
      <c r="A152" t="s">
        <v>164</v>
      </c>
      <c r="B152" t="s">
        <v>640</v>
      </c>
      <c r="C152" t="s">
        <v>684</v>
      </c>
      <c r="D152" t="s">
        <v>789</v>
      </c>
      <c r="E152" t="s">
        <v>1091</v>
      </c>
      <c r="F152" t="s">
        <v>1611</v>
      </c>
      <c r="G152" t="s">
        <v>1627</v>
      </c>
      <c r="H152" t="s">
        <v>1668</v>
      </c>
      <c r="I152" t="s">
        <v>1687</v>
      </c>
      <c r="J152" t="s">
        <v>1705</v>
      </c>
      <c r="K152" t="s">
        <v>1775</v>
      </c>
      <c r="M152" t="e">
        <f>IF($K$152="","",VLOOKUP($K$152,'03_Thresholds_Archetypes'!$A:$M,2,FALSE))</f>
        <v>#N/A</v>
      </c>
      <c r="N152" t="e">
        <f>IF($K$152="","",VLOOKUP($K$152,'03_Thresholds_Archetypes'!$A:$M,3,FALSE))</f>
        <v>#N/A</v>
      </c>
      <c r="O152" t="e">
        <f>IF($K$152="","",VLOOKUP($K$152,'03_Thresholds_Archetypes'!$A:$M,4,FALSE))</f>
        <v>#N/A</v>
      </c>
      <c r="P152" t="e">
        <f>IF($K$152="","",VLOOKUP($K$152,'03_Thresholds_Archetypes'!$A:$M,5,FALSE))</f>
        <v>#N/A</v>
      </c>
      <c r="Q152" t="e">
        <f>IF($K$152="","",VLOOKUP($K$152,'03_Thresholds_Archetypes'!$A:$M,6,FALSE))</f>
        <v>#N/A</v>
      </c>
      <c r="R152" t="e">
        <f>IF($K$152="","",VLOOKUP($K$152,'03_Thresholds_Archetypes'!$A:$M,7,FALSE))</f>
        <v>#N/A</v>
      </c>
      <c r="S152" t="e">
        <f>IF($K$152="","",VLOOKUP($K$152,'03_Thresholds_Archetypes'!$A:$M,8,FALSE))</f>
        <v>#N/A</v>
      </c>
      <c r="T152" t="e">
        <f>IF($K$152="","",VLOOKUP($K$152,'03_Thresholds_Archetypes'!$A:$M,9,FALSE))</f>
        <v>#N/A</v>
      </c>
      <c r="U152" t="e">
        <f>IF($K$152="","",VLOOKUP($K$152,'03_Thresholds_Archetypes'!$A:$M,10,FALSE))</f>
        <v>#N/A</v>
      </c>
      <c r="V152" t="e">
        <f>IF($K$152="","",VLOOKUP($K$152,'03_Thresholds_Archetypes'!$A:$M,11,FALSE))</f>
        <v>#N/A</v>
      </c>
      <c r="W152" t="e">
        <f>IF($K$152="","",VLOOKUP($K$152,'03_Thresholds_Archetypes'!$A:$M,12,FALSE))</f>
        <v>#N/A</v>
      </c>
      <c r="X152" t="e">
        <f>IF($K$152="","",VLOOKUP($K$152,'03_Thresholds_Archetypes'!$A:$M,13,FALSE))</f>
        <v>#N/A</v>
      </c>
      <c r="Y152" t="e">
        <f>IF($K$152="","",LOOKUP($L152,$M152:$R152,$S152:$X152))</f>
        <v>#N/A</v>
      </c>
      <c r="Z152">
        <f>IFERROR(VLOOKUP($A$152,'02_Benchmarks_by_NACE'!$A:$J,7,FALSE),"")</f>
        <v>1</v>
      </c>
      <c r="AA152">
        <f>IFERROR(VLOOKUP($A$152,'02_Benchmarks_by_NACE'!$A:$J,8,FALSE),"")</f>
        <v>1.5</v>
      </c>
      <c r="AB152">
        <f>IFERROR(VLOOKUP($A$152,'02_Benchmarks_by_NACE'!$A:$J,9,FALSE),"")</f>
        <v>2.5</v>
      </c>
      <c r="AC152">
        <f>IF(Z152="","",IF(LOWER($G$152)="lower_is_better",IF($L152&lt;=Z152*0.4,3,IF($L152&lt;=Z152*0.7,2,IF($L152&lt;=Z152,0,IF($L152&lt;=AB152,-2,-3)))),IF($L152&gt;=Z152*1.6,3,IF($L152&gt;=Z152*1.3,2,IF($L152&gt;=Z152,0,IF($L152&gt;=Z152/2,-2,-3))))))</f>
        <v>3</v>
      </c>
      <c r="AD152" t="e">
        <f>IF($K$152&lt;&gt;"",Y152,IF(Z152&lt;&gt;"",AC152,""))</f>
        <v>#N/A</v>
      </c>
      <c r="AE152" t="e">
        <f>IF(AD152="","",VLOOKUP(AD152,'04_WUStG_Mapping'!$A:$B,2,TRUE))</f>
        <v>#N/A</v>
      </c>
    </row>
    <row r="153" spans="1:31" x14ac:dyDescent="0.2">
      <c r="A153" t="s">
        <v>165</v>
      </c>
      <c r="B153" t="s">
        <v>640</v>
      </c>
      <c r="C153" t="s">
        <v>684</v>
      </c>
      <c r="D153" t="s">
        <v>789</v>
      </c>
      <c r="E153" t="s">
        <v>1092</v>
      </c>
      <c r="F153" t="s">
        <v>1612</v>
      </c>
      <c r="G153" t="s">
        <v>1626</v>
      </c>
      <c r="H153" t="s">
        <v>1669</v>
      </c>
      <c r="I153" t="s">
        <v>1687</v>
      </c>
      <c r="J153" t="s">
        <v>1706</v>
      </c>
      <c r="K153" t="s">
        <v>1754</v>
      </c>
      <c r="M153">
        <f>IF($K$153="","",VLOOKUP($K$153,'03_Thresholds_Archetypes'!$A:$M,2,FALSE))</f>
        <v>0</v>
      </c>
      <c r="N153">
        <f>IF($K$153="","",VLOOKUP($K$153,'03_Thresholds_Archetypes'!$A:$M,3,FALSE))</f>
        <v>0.4</v>
      </c>
      <c r="O153">
        <f>IF($K$153="","",VLOOKUP($K$153,'03_Thresholds_Archetypes'!$A:$M,4,FALSE))</f>
        <v>0.6</v>
      </c>
      <c r="P153">
        <f>IF($K$153="","",VLOOKUP($K$153,'03_Thresholds_Archetypes'!$A:$M,5,FALSE))</f>
        <v>0.75</v>
      </c>
      <c r="Q153">
        <f>IF($K$153="","",VLOOKUP($K$153,'03_Thresholds_Archetypes'!$A:$M,6,FALSE))</f>
        <v>0.9</v>
      </c>
      <c r="R153">
        <f>IF($K$153="","",VLOOKUP($K$153,'03_Thresholds_Archetypes'!$A:$M,7,FALSE))</f>
        <v>1000000000</v>
      </c>
      <c r="S153">
        <f>IF($K$153="","",VLOOKUP($K$153,'03_Thresholds_Archetypes'!$A:$M,8,FALSE))</f>
        <v>-3</v>
      </c>
      <c r="T153">
        <f>IF($K$153="","",VLOOKUP($K$153,'03_Thresholds_Archetypes'!$A:$M,9,FALSE))</f>
        <v>-2</v>
      </c>
      <c r="U153">
        <f>IF($K$153="","",VLOOKUP($K$153,'03_Thresholds_Archetypes'!$A:$M,10,FALSE))</f>
        <v>0</v>
      </c>
      <c r="V153">
        <f>IF($K$153="","",VLOOKUP($K$153,'03_Thresholds_Archetypes'!$A:$M,11,FALSE))</f>
        <v>2</v>
      </c>
      <c r="W153">
        <f>IF($K$153="","",VLOOKUP($K$153,'03_Thresholds_Archetypes'!$A:$M,12,FALSE))</f>
        <v>3</v>
      </c>
      <c r="X153">
        <f>IF($K$153="","",VLOOKUP($K$153,'03_Thresholds_Archetypes'!$A:$M,13,FALSE))</f>
        <v>3</v>
      </c>
      <c r="Y153">
        <f>IF($K$153="","",LOOKUP($L153,$M153:$R153,$S153:$X153))</f>
        <v>-3</v>
      </c>
      <c r="Z153">
        <f>IFERROR(VLOOKUP($A$153,'02_Benchmarks_by_NACE'!$A:$J,7,FALSE),"")</f>
        <v>4.95</v>
      </c>
      <c r="AA153">
        <f>IFERROR(VLOOKUP($A$153,'02_Benchmarks_by_NACE'!$A:$J,8,FALSE),"")</f>
        <v>1</v>
      </c>
      <c r="AB153">
        <f>IFERROR(VLOOKUP($A$153,'02_Benchmarks_by_NACE'!$A:$J,9,FALSE),"")</f>
        <v>1</v>
      </c>
      <c r="AC153">
        <f>IF(Z153="","",IF(LOWER($G$153)="lower_is_better",IF($L153&lt;=Z153*0.4,3,IF($L153&lt;=Z153*0.7,2,IF($L153&lt;=Z153,0,IF($L153&lt;=AB153,-2,-3)))),IF($L153&gt;=Z153*1.6,3,IF($L153&gt;=Z153*1.3,2,IF($L153&gt;=Z153,0,IF($L153&gt;=Z153/2,-2,-3))))))</f>
        <v>-3</v>
      </c>
      <c r="AD153">
        <f>IF($K$153&lt;&gt;"",Y153,IF(Z153&lt;&gt;"",AC153,""))</f>
        <v>-3</v>
      </c>
      <c r="AE153">
        <f>IF(AD153="","",VLOOKUP(AD153,'04_WUStG_Mapping'!$A:$B,2,TRUE))</f>
        <v>25</v>
      </c>
    </row>
    <row r="154" spans="1:31" x14ac:dyDescent="0.2">
      <c r="A154" t="s">
        <v>166</v>
      </c>
      <c r="B154" t="s">
        <v>640</v>
      </c>
      <c r="C154" t="s">
        <v>684</v>
      </c>
      <c r="D154" t="s">
        <v>789</v>
      </c>
      <c r="E154" t="s">
        <v>1093</v>
      </c>
      <c r="F154" t="s">
        <v>1602</v>
      </c>
      <c r="G154" t="s">
        <v>1626</v>
      </c>
      <c r="H154" t="s">
        <v>1670</v>
      </c>
      <c r="I154" t="s">
        <v>1687</v>
      </c>
      <c r="J154" t="s">
        <v>1700</v>
      </c>
      <c r="K154" t="s">
        <v>1753</v>
      </c>
      <c r="M154">
        <f>IF($K$154="","",VLOOKUP($K$154,'03_Thresholds_Archetypes'!$A:$M,2,FALSE))</f>
        <v>0</v>
      </c>
      <c r="N154">
        <f>IF($K$154="","",VLOOKUP($K$154,'03_Thresholds_Archetypes'!$A:$M,3,FALSE))</f>
        <v>30</v>
      </c>
      <c r="O154">
        <f>IF($K$154="","",VLOOKUP($K$154,'03_Thresholds_Archetypes'!$A:$M,4,FALSE))</f>
        <v>50</v>
      </c>
      <c r="P154">
        <f>IF($K$154="","",VLOOKUP($K$154,'03_Thresholds_Archetypes'!$A:$M,5,FALSE))</f>
        <v>70</v>
      </c>
      <c r="Q154">
        <f>IF($K$154="","",VLOOKUP($K$154,'03_Thresholds_Archetypes'!$A:$M,6,FALSE))</f>
        <v>90</v>
      </c>
      <c r="R154">
        <f>IF($K$154="","",VLOOKUP($K$154,'03_Thresholds_Archetypes'!$A:$M,7,FALSE))</f>
        <v>1000000000</v>
      </c>
      <c r="S154">
        <f>IF($K$154="","",VLOOKUP($K$154,'03_Thresholds_Archetypes'!$A:$M,8,FALSE))</f>
        <v>-3</v>
      </c>
      <c r="T154">
        <f>IF($K$154="","",VLOOKUP($K$154,'03_Thresholds_Archetypes'!$A:$M,9,FALSE))</f>
        <v>-2</v>
      </c>
      <c r="U154">
        <f>IF($K$154="","",VLOOKUP($K$154,'03_Thresholds_Archetypes'!$A:$M,10,FALSE))</f>
        <v>0</v>
      </c>
      <c r="V154">
        <f>IF($K$154="","",VLOOKUP($K$154,'03_Thresholds_Archetypes'!$A:$M,11,FALSE))</f>
        <v>2</v>
      </c>
      <c r="W154">
        <f>IF($K$154="","",VLOOKUP($K$154,'03_Thresholds_Archetypes'!$A:$M,12,FALSE))</f>
        <v>3</v>
      </c>
      <c r="X154">
        <f>IF($K$154="","",VLOOKUP($K$154,'03_Thresholds_Archetypes'!$A:$M,13,FALSE))</f>
        <v>3</v>
      </c>
      <c r="Y154">
        <f>IF($K$154="","",LOOKUP($L154,$M154:$R154,$S154:$X154))</f>
        <v>-3</v>
      </c>
      <c r="Z154">
        <f>IFERROR(VLOOKUP($A$154,'02_Benchmarks_by_NACE'!$A:$J,7,FALSE),"")</f>
        <v>39.5</v>
      </c>
      <c r="AA154">
        <f>IFERROR(VLOOKUP($A$154,'02_Benchmarks_by_NACE'!$A:$J,8,FALSE),"")</f>
        <v>59.25</v>
      </c>
      <c r="AB154">
        <f>IFERROR(VLOOKUP($A$154,'02_Benchmarks_by_NACE'!$A:$J,9,FALSE),"")</f>
        <v>98.75</v>
      </c>
      <c r="AC154">
        <f>IF(Z154="","",IF(LOWER($G$154)="lower_is_better",IF($L154&lt;=Z154*0.4,3,IF($L154&lt;=Z154*0.7,2,IF($L154&lt;=Z154,0,IF($L154&lt;=AB154,-2,-3)))),IF($L154&gt;=Z154*1.6,3,IF($L154&gt;=Z154*1.3,2,IF($L154&gt;=Z154,0,IF($L154&gt;=Z154/2,-2,-3))))))</f>
        <v>-3</v>
      </c>
      <c r="AD154">
        <f>IF($K$154&lt;&gt;"",Y154,IF(Z154&lt;&gt;"",AC154,""))</f>
        <v>-3</v>
      </c>
      <c r="AE154">
        <f>IF(AD154="","",VLOOKUP(AD154,'04_WUStG_Mapping'!$A:$B,2,TRUE))</f>
        <v>25</v>
      </c>
    </row>
    <row r="155" spans="1:31" x14ac:dyDescent="0.2">
      <c r="A155" t="s">
        <v>167</v>
      </c>
      <c r="B155" t="s">
        <v>640</v>
      </c>
      <c r="C155" t="s">
        <v>685</v>
      </c>
      <c r="D155" t="s">
        <v>790</v>
      </c>
      <c r="E155" t="s">
        <v>1094</v>
      </c>
      <c r="F155" t="s">
        <v>1609</v>
      </c>
      <c r="G155" t="s">
        <v>1627</v>
      </c>
      <c r="H155" t="s">
        <v>1665</v>
      </c>
      <c r="I155" t="s">
        <v>1687</v>
      </c>
      <c r="J155" t="s">
        <v>1701</v>
      </c>
      <c r="K155" t="s">
        <v>1775</v>
      </c>
      <c r="M155" t="e">
        <f>IF($K$155="","",VLOOKUP($K$155,'03_Thresholds_Archetypes'!$A:$M,2,FALSE))</f>
        <v>#N/A</v>
      </c>
      <c r="N155" t="e">
        <f>IF($K$155="","",VLOOKUP($K$155,'03_Thresholds_Archetypes'!$A:$M,3,FALSE))</f>
        <v>#N/A</v>
      </c>
      <c r="O155" t="e">
        <f>IF($K$155="","",VLOOKUP($K$155,'03_Thresholds_Archetypes'!$A:$M,4,FALSE))</f>
        <v>#N/A</v>
      </c>
      <c r="P155" t="e">
        <f>IF($K$155="","",VLOOKUP($K$155,'03_Thresholds_Archetypes'!$A:$M,5,FALSE))</f>
        <v>#N/A</v>
      </c>
      <c r="Q155" t="e">
        <f>IF($K$155="","",VLOOKUP($K$155,'03_Thresholds_Archetypes'!$A:$M,6,FALSE))</f>
        <v>#N/A</v>
      </c>
      <c r="R155" t="e">
        <f>IF($K$155="","",VLOOKUP($K$155,'03_Thresholds_Archetypes'!$A:$M,7,FALSE))</f>
        <v>#N/A</v>
      </c>
      <c r="S155" t="e">
        <f>IF($K$155="","",VLOOKUP($K$155,'03_Thresholds_Archetypes'!$A:$M,8,FALSE))</f>
        <v>#N/A</v>
      </c>
      <c r="T155" t="e">
        <f>IF($K$155="","",VLOOKUP($K$155,'03_Thresholds_Archetypes'!$A:$M,9,FALSE))</f>
        <v>#N/A</v>
      </c>
      <c r="U155" t="e">
        <f>IF($K$155="","",VLOOKUP($K$155,'03_Thresholds_Archetypes'!$A:$M,10,FALSE))</f>
        <v>#N/A</v>
      </c>
      <c r="V155" t="e">
        <f>IF($K$155="","",VLOOKUP($K$155,'03_Thresholds_Archetypes'!$A:$M,11,FALSE))</f>
        <v>#N/A</v>
      </c>
      <c r="W155" t="e">
        <f>IF($K$155="","",VLOOKUP($K$155,'03_Thresholds_Archetypes'!$A:$M,12,FALSE))</f>
        <v>#N/A</v>
      </c>
      <c r="X155" t="e">
        <f>IF($K$155="","",VLOOKUP($K$155,'03_Thresholds_Archetypes'!$A:$M,13,FALSE))</f>
        <v>#N/A</v>
      </c>
      <c r="Y155" t="e">
        <f>IF($K$155="","",LOOKUP($L155,$M155:$R155,$S155:$X155))</f>
        <v>#N/A</v>
      </c>
      <c r="Z155">
        <f>IFERROR(VLOOKUP($A$155,'02_Benchmarks_by_NACE'!$A:$J,7,FALSE),"")</f>
        <v>1</v>
      </c>
      <c r="AA155">
        <f>IFERROR(VLOOKUP($A$155,'02_Benchmarks_by_NACE'!$A:$J,8,FALSE),"")</f>
        <v>1.5</v>
      </c>
      <c r="AB155">
        <f>IFERROR(VLOOKUP($A$155,'02_Benchmarks_by_NACE'!$A:$J,9,FALSE),"")</f>
        <v>2.5</v>
      </c>
      <c r="AC155">
        <f>IF(Z155="","",IF(LOWER($G$155)="lower_is_better",IF($L155&lt;=Z155*0.4,3,IF($L155&lt;=Z155*0.7,2,IF($L155&lt;=Z155,0,IF($L155&lt;=AB155,-2,-3)))),IF($L155&gt;=Z155*1.6,3,IF($L155&gt;=Z155*1.3,2,IF($L155&gt;=Z155,0,IF($L155&gt;=Z155/2,-2,-3))))))</f>
        <v>3</v>
      </c>
      <c r="AD155" t="e">
        <f>IF($K$155&lt;&gt;"",Y155,IF(Z155&lt;&gt;"",AC155,""))</f>
        <v>#N/A</v>
      </c>
      <c r="AE155" t="e">
        <f>IF(AD155="","",VLOOKUP(AD155,'04_WUStG_Mapping'!$A:$B,2,TRUE))</f>
        <v>#N/A</v>
      </c>
    </row>
    <row r="156" spans="1:31" x14ac:dyDescent="0.2">
      <c r="A156" t="s">
        <v>168</v>
      </c>
      <c r="B156" t="s">
        <v>640</v>
      </c>
      <c r="C156" t="s">
        <v>685</v>
      </c>
      <c r="D156" t="s">
        <v>790</v>
      </c>
      <c r="E156" t="s">
        <v>1095</v>
      </c>
      <c r="F156" t="s">
        <v>1602</v>
      </c>
      <c r="G156" t="s">
        <v>1626</v>
      </c>
      <c r="H156" t="s">
        <v>1666</v>
      </c>
      <c r="I156" t="s">
        <v>1687</v>
      </c>
      <c r="J156" t="s">
        <v>1698</v>
      </c>
      <c r="K156" t="s">
        <v>1753</v>
      </c>
      <c r="M156">
        <f>IF($K$156="","",VLOOKUP($K$156,'03_Thresholds_Archetypes'!$A:$M,2,FALSE))</f>
        <v>0</v>
      </c>
      <c r="N156">
        <f>IF($K$156="","",VLOOKUP($K$156,'03_Thresholds_Archetypes'!$A:$M,3,FALSE))</f>
        <v>30</v>
      </c>
      <c r="O156">
        <f>IF($K$156="","",VLOOKUP($K$156,'03_Thresholds_Archetypes'!$A:$M,4,FALSE))</f>
        <v>50</v>
      </c>
      <c r="P156">
        <f>IF($K$156="","",VLOOKUP($K$156,'03_Thresholds_Archetypes'!$A:$M,5,FALSE))</f>
        <v>70</v>
      </c>
      <c r="Q156">
        <f>IF($K$156="","",VLOOKUP($K$156,'03_Thresholds_Archetypes'!$A:$M,6,FALSE))</f>
        <v>90</v>
      </c>
      <c r="R156">
        <f>IF($K$156="","",VLOOKUP($K$156,'03_Thresholds_Archetypes'!$A:$M,7,FALSE))</f>
        <v>1000000000</v>
      </c>
      <c r="S156">
        <f>IF($K$156="","",VLOOKUP($K$156,'03_Thresholds_Archetypes'!$A:$M,8,FALSE))</f>
        <v>-3</v>
      </c>
      <c r="T156">
        <f>IF($K$156="","",VLOOKUP($K$156,'03_Thresholds_Archetypes'!$A:$M,9,FALSE))</f>
        <v>-2</v>
      </c>
      <c r="U156">
        <f>IF($K$156="","",VLOOKUP($K$156,'03_Thresholds_Archetypes'!$A:$M,10,FALSE))</f>
        <v>0</v>
      </c>
      <c r="V156">
        <f>IF($K$156="","",VLOOKUP($K$156,'03_Thresholds_Archetypes'!$A:$M,11,FALSE))</f>
        <v>2</v>
      </c>
      <c r="W156">
        <f>IF($K$156="","",VLOOKUP($K$156,'03_Thresholds_Archetypes'!$A:$M,12,FALSE))</f>
        <v>3</v>
      </c>
      <c r="X156">
        <f>IF($K$156="","",VLOOKUP($K$156,'03_Thresholds_Archetypes'!$A:$M,13,FALSE))</f>
        <v>3</v>
      </c>
      <c r="Y156">
        <f>IF($K$156="","",LOOKUP($L156,$M156:$R156,$S156:$X156))</f>
        <v>-3</v>
      </c>
      <c r="Z156">
        <f>IFERROR(VLOOKUP($A$156,'02_Benchmarks_by_NACE'!$A:$J,7,FALSE),"")</f>
        <v>50</v>
      </c>
      <c r="AA156">
        <f>IFERROR(VLOOKUP($A$156,'02_Benchmarks_by_NACE'!$A:$J,8,FALSE),"")</f>
        <v>75</v>
      </c>
      <c r="AB156">
        <f>IFERROR(VLOOKUP($A$156,'02_Benchmarks_by_NACE'!$A:$J,9,FALSE),"")</f>
        <v>100</v>
      </c>
      <c r="AC156">
        <f>IF(Z156="","",IF(LOWER($G$156)="lower_is_better",IF($L156&lt;=Z156*0.4,3,IF($L156&lt;=Z156*0.7,2,IF($L156&lt;=Z156,0,IF($L156&lt;=AB156,-2,-3)))),IF($L156&gt;=Z156*1.6,3,IF($L156&gt;=Z156*1.3,2,IF($L156&gt;=Z156,0,IF($L156&gt;=Z156/2,-2,-3))))))</f>
        <v>-3</v>
      </c>
      <c r="AD156">
        <f>IF($K$156&lt;&gt;"",Y156,IF(Z156&lt;&gt;"",AC156,""))</f>
        <v>-3</v>
      </c>
      <c r="AE156">
        <f>IF(AD156="","",VLOOKUP(AD156,'04_WUStG_Mapping'!$A:$B,2,TRUE))</f>
        <v>25</v>
      </c>
    </row>
    <row r="157" spans="1:31" x14ac:dyDescent="0.2">
      <c r="A157" t="s">
        <v>169</v>
      </c>
      <c r="B157" t="s">
        <v>640</v>
      </c>
      <c r="C157" t="s">
        <v>685</v>
      </c>
      <c r="D157" t="s">
        <v>790</v>
      </c>
      <c r="E157" t="s">
        <v>1096</v>
      </c>
      <c r="F157" t="s">
        <v>1602</v>
      </c>
      <c r="G157" t="s">
        <v>1627</v>
      </c>
      <c r="H157" t="s">
        <v>1667</v>
      </c>
      <c r="I157" t="s">
        <v>1687</v>
      </c>
      <c r="J157" t="s">
        <v>1702</v>
      </c>
      <c r="K157" t="s">
        <v>1756</v>
      </c>
      <c r="M157">
        <f>IF($K$157="","",VLOOKUP($K$157,'03_Thresholds_Archetypes'!$A:$M,2,FALSE))</f>
        <v>0</v>
      </c>
      <c r="N157">
        <f>IF($K$157="","",VLOOKUP($K$157,'03_Thresholds_Archetypes'!$A:$M,3,FALSE))</f>
        <v>0.5</v>
      </c>
      <c r="O157">
        <f>IF($K$157="","",VLOOKUP($K$157,'03_Thresholds_Archetypes'!$A:$M,4,FALSE))</f>
        <v>0.75</v>
      </c>
      <c r="P157">
        <f>IF($K$157="","",VLOOKUP($K$157,'03_Thresholds_Archetypes'!$A:$M,5,FALSE))</f>
        <v>1</v>
      </c>
      <c r="Q157">
        <f>IF($K$157="","",VLOOKUP($K$157,'03_Thresholds_Archetypes'!$A:$M,6,FALSE))</f>
        <v>1.2</v>
      </c>
      <c r="R157">
        <f>IF($K$157="","",VLOOKUP($K$157,'03_Thresholds_Archetypes'!$A:$M,7,FALSE))</f>
        <v>1000000000</v>
      </c>
      <c r="S157">
        <f>IF($K$157="","",VLOOKUP($K$157,'03_Thresholds_Archetypes'!$A:$M,8,FALSE))</f>
        <v>3</v>
      </c>
      <c r="T157">
        <f>IF($K$157="","",VLOOKUP($K$157,'03_Thresholds_Archetypes'!$A:$M,9,FALSE))</f>
        <v>2</v>
      </c>
      <c r="U157">
        <f>IF($K$157="","",VLOOKUP($K$157,'03_Thresholds_Archetypes'!$A:$M,10,FALSE))</f>
        <v>0</v>
      </c>
      <c r="V157">
        <f>IF($K$157="","",VLOOKUP($K$157,'03_Thresholds_Archetypes'!$A:$M,11,FALSE))</f>
        <v>-2</v>
      </c>
      <c r="W157">
        <f>IF($K$157="","",VLOOKUP($K$157,'03_Thresholds_Archetypes'!$A:$M,12,FALSE))</f>
        <v>-3</v>
      </c>
      <c r="X157">
        <f>IF($K$157="","",VLOOKUP($K$157,'03_Thresholds_Archetypes'!$A:$M,13,FALSE))</f>
        <v>-3</v>
      </c>
      <c r="Y157">
        <f>IF($K$157="","",LOOKUP($L157,$M157:$R157,$S157:$X157))</f>
        <v>3</v>
      </c>
      <c r="Z157">
        <f>IFERROR(VLOOKUP($A$157,'02_Benchmarks_by_NACE'!$A:$J,7,FALSE),"")</f>
        <v>1</v>
      </c>
      <c r="AA157">
        <f>IFERROR(VLOOKUP($A$157,'02_Benchmarks_by_NACE'!$A:$J,8,FALSE),"")</f>
        <v>1.2</v>
      </c>
      <c r="AB157">
        <f>IFERROR(VLOOKUP($A$157,'02_Benchmarks_by_NACE'!$A:$J,9,FALSE),"")</f>
        <v>1.5</v>
      </c>
      <c r="AC157">
        <f>IF(Z157="","",IF(LOWER($G$157)="lower_is_better",IF($L157&lt;=Z157*0.4,3,IF($L157&lt;=Z157*0.7,2,IF($L157&lt;=Z157,0,IF($L157&lt;=AB157,-2,-3)))),IF($L157&gt;=Z157*1.6,3,IF($L157&gt;=Z157*1.3,2,IF($L157&gt;=Z157,0,IF($L157&gt;=Z157/2,-2,-3))))))</f>
        <v>3</v>
      </c>
      <c r="AD157">
        <f>IF($K$157&lt;&gt;"",Y157,IF(Z157&lt;&gt;"",AC157,""))</f>
        <v>3</v>
      </c>
      <c r="AE157">
        <f>IF(AD157="","",VLOOKUP(AD157,'04_WUStG_Mapping'!$A:$B,2,TRUE))</f>
        <v>0</v>
      </c>
    </row>
    <row r="158" spans="1:31" x14ac:dyDescent="0.2">
      <c r="A158" t="s">
        <v>170</v>
      </c>
      <c r="B158" t="s">
        <v>640</v>
      </c>
      <c r="C158" t="s">
        <v>687</v>
      </c>
      <c r="D158" t="s">
        <v>791</v>
      </c>
      <c r="E158" t="s">
        <v>1097</v>
      </c>
      <c r="F158" t="s">
        <v>1609</v>
      </c>
      <c r="G158" t="s">
        <v>1627</v>
      </c>
      <c r="H158" t="s">
        <v>1665</v>
      </c>
      <c r="I158" t="s">
        <v>1687</v>
      </c>
      <c r="J158" t="s">
        <v>1701</v>
      </c>
      <c r="K158" t="s">
        <v>1775</v>
      </c>
      <c r="M158" t="e">
        <f>IF($K$158="","",VLOOKUP($K$158,'03_Thresholds_Archetypes'!$A:$M,2,FALSE))</f>
        <v>#N/A</v>
      </c>
      <c r="N158" t="e">
        <f>IF($K$158="","",VLOOKUP($K$158,'03_Thresholds_Archetypes'!$A:$M,3,FALSE))</f>
        <v>#N/A</v>
      </c>
      <c r="O158" t="e">
        <f>IF($K$158="","",VLOOKUP($K$158,'03_Thresholds_Archetypes'!$A:$M,4,FALSE))</f>
        <v>#N/A</v>
      </c>
      <c r="P158" t="e">
        <f>IF($K$158="","",VLOOKUP($K$158,'03_Thresholds_Archetypes'!$A:$M,5,FALSE))</f>
        <v>#N/A</v>
      </c>
      <c r="Q158" t="e">
        <f>IF($K$158="","",VLOOKUP($K$158,'03_Thresholds_Archetypes'!$A:$M,6,FALSE))</f>
        <v>#N/A</v>
      </c>
      <c r="R158" t="e">
        <f>IF($K$158="","",VLOOKUP($K$158,'03_Thresholds_Archetypes'!$A:$M,7,FALSE))</f>
        <v>#N/A</v>
      </c>
      <c r="S158" t="e">
        <f>IF($K$158="","",VLOOKUP($K$158,'03_Thresholds_Archetypes'!$A:$M,8,FALSE))</f>
        <v>#N/A</v>
      </c>
      <c r="T158" t="e">
        <f>IF($K$158="","",VLOOKUP($K$158,'03_Thresholds_Archetypes'!$A:$M,9,FALSE))</f>
        <v>#N/A</v>
      </c>
      <c r="U158" t="e">
        <f>IF($K$158="","",VLOOKUP($K$158,'03_Thresholds_Archetypes'!$A:$M,10,FALSE))</f>
        <v>#N/A</v>
      </c>
      <c r="V158" t="e">
        <f>IF($K$158="","",VLOOKUP($K$158,'03_Thresholds_Archetypes'!$A:$M,11,FALSE))</f>
        <v>#N/A</v>
      </c>
      <c r="W158" t="e">
        <f>IF($K$158="","",VLOOKUP($K$158,'03_Thresholds_Archetypes'!$A:$M,12,FALSE))</f>
        <v>#N/A</v>
      </c>
      <c r="X158" t="e">
        <f>IF($K$158="","",VLOOKUP($K$158,'03_Thresholds_Archetypes'!$A:$M,13,FALSE))</f>
        <v>#N/A</v>
      </c>
      <c r="Y158" t="e">
        <f>IF($K$158="","",LOOKUP($L158,$M158:$R158,$S158:$X158))</f>
        <v>#N/A</v>
      </c>
      <c r="Z158">
        <f>IFERROR(VLOOKUP($A$158,'02_Benchmarks_by_NACE'!$A:$J,7,FALSE),"")</f>
        <v>1</v>
      </c>
      <c r="AA158">
        <f>IFERROR(VLOOKUP($A$158,'02_Benchmarks_by_NACE'!$A:$J,8,FALSE),"")</f>
        <v>1.5</v>
      </c>
      <c r="AB158">
        <f>IFERROR(VLOOKUP($A$158,'02_Benchmarks_by_NACE'!$A:$J,9,FALSE),"")</f>
        <v>2.5</v>
      </c>
      <c r="AC158">
        <f>IF(Z158="","",IF(LOWER($G$158)="lower_is_better",IF($L158&lt;=Z158*0.4,3,IF($L158&lt;=Z158*0.7,2,IF($L158&lt;=Z158,0,IF($L158&lt;=AB158,-2,-3)))),IF($L158&gt;=Z158*1.6,3,IF($L158&gt;=Z158*1.3,2,IF($L158&gt;=Z158,0,IF($L158&gt;=Z158/2,-2,-3))))))</f>
        <v>3</v>
      </c>
      <c r="AD158" t="e">
        <f>IF($K$158&lt;&gt;"",Y158,IF(Z158&lt;&gt;"",AC158,""))</f>
        <v>#N/A</v>
      </c>
      <c r="AE158" t="e">
        <f>IF(AD158="","",VLOOKUP(AD158,'04_WUStG_Mapping'!$A:$B,2,TRUE))</f>
        <v>#N/A</v>
      </c>
    </row>
    <row r="159" spans="1:31" x14ac:dyDescent="0.2">
      <c r="A159" t="s">
        <v>171</v>
      </c>
      <c r="B159" t="s">
        <v>640</v>
      </c>
      <c r="C159" t="s">
        <v>687</v>
      </c>
      <c r="D159" t="s">
        <v>791</v>
      </c>
      <c r="E159" t="s">
        <v>1098</v>
      </c>
      <c r="F159" t="s">
        <v>1602</v>
      </c>
      <c r="G159" t="s">
        <v>1626</v>
      </c>
      <c r="H159" t="s">
        <v>1666</v>
      </c>
      <c r="I159" t="s">
        <v>1687</v>
      </c>
      <c r="J159" t="s">
        <v>1698</v>
      </c>
      <c r="K159" t="s">
        <v>1753</v>
      </c>
      <c r="M159">
        <f>IF($K$159="","",VLOOKUP($K$159,'03_Thresholds_Archetypes'!$A:$M,2,FALSE))</f>
        <v>0</v>
      </c>
      <c r="N159">
        <f>IF($K$159="","",VLOOKUP($K$159,'03_Thresholds_Archetypes'!$A:$M,3,FALSE))</f>
        <v>30</v>
      </c>
      <c r="O159">
        <f>IF($K$159="","",VLOOKUP($K$159,'03_Thresholds_Archetypes'!$A:$M,4,FALSE))</f>
        <v>50</v>
      </c>
      <c r="P159">
        <f>IF($K$159="","",VLOOKUP($K$159,'03_Thresholds_Archetypes'!$A:$M,5,FALSE))</f>
        <v>70</v>
      </c>
      <c r="Q159">
        <f>IF($K$159="","",VLOOKUP($K$159,'03_Thresholds_Archetypes'!$A:$M,6,FALSE))</f>
        <v>90</v>
      </c>
      <c r="R159">
        <f>IF($K$159="","",VLOOKUP($K$159,'03_Thresholds_Archetypes'!$A:$M,7,FALSE))</f>
        <v>1000000000</v>
      </c>
      <c r="S159">
        <f>IF($K$159="","",VLOOKUP($K$159,'03_Thresholds_Archetypes'!$A:$M,8,FALSE))</f>
        <v>-3</v>
      </c>
      <c r="T159">
        <f>IF($K$159="","",VLOOKUP($K$159,'03_Thresholds_Archetypes'!$A:$M,9,FALSE))</f>
        <v>-2</v>
      </c>
      <c r="U159">
        <f>IF($K$159="","",VLOOKUP($K$159,'03_Thresholds_Archetypes'!$A:$M,10,FALSE))</f>
        <v>0</v>
      </c>
      <c r="V159">
        <f>IF($K$159="","",VLOOKUP($K$159,'03_Thresholds_Archetypes'!$A:$M,11,FALSE))</f>
        <v>2</v>
      </c>
      <c r="W159">
        <f>IF($K$159="","",VLOOKUP($K$159,'03_Thresholds_Archetypes'!$A:$M,12,FALSE))</f>
        <v>3</v>
      </c>
      <c r="X159">
        <f>IF($K$159="","",VLOOKUP($K$159,'03_Thresholds_Archetypes'!$A:$M,13,FALSE))</f>
        <v>3</v>
      </c>
      <c r="Y159">
        <f>IF($K$159="","",LOOKUP($L159,$M159:$R159,$S159:$X159))</f>
        <v>-3</v>
      </c>
      <c r="Z159">
        <f>IFERROR(VLOOKUP($A$159,'02_Benchmarks_by_NACE'!$A:$J,7,FALSE),"")</f>
        <v>50</v>
      </c>
      <c r="AA159">
        <f>IFERROR(VLOOKUP($A$159,'02_Benchmarks_by_NACE'!$A:$J,8,FALSE),"")</f>
        <v>75</v>
      </c>
      <c r="AB159">
        <f>IFERROR(VLOOKUP($A$159,'02_Benchmarks_by_NACE'!$A:$J,9,FALSE),"")</f>
        <v>100</v>
      </c>
      <c r="AC159">
        <f>IF(Z159="","",IF(LOWER($G$159)="lower_is_better",IF($L159&lt;=Z159*0.4,3,IF($L159&lt;=Z159*0.7,2,IF($L159&lt;=Z159,0,IF($L159&lt;=AB159,-2,-3)))),IF($L159&gt;=Z159*1.6,3,IF($L159&gt;=Z159*1.3,2,IF($L159&gt;=Z159,0,IF($L159&gt;=Z159/2,-2,-3))))))</f>
        <v>-3</v>
      </c>
      <c r="AD159">
        <f>IF($K$159&lt;&gt;"",Y159,IF(Z159&lt;&gt;"",AC159,""))</f>
        <v>-3</v>
      </c>
      <c r="AE159">
        <f>IF(AD159="","",VLOOKUP(AD159,'04_WUStG_Mapping'!$A:$B,2,TRUE))</f>
        <v>25</v>
      </c>
    </row>
    <row r="160" spans="1:31" x14ac:dyDescent="0.2">
      <c r="A160" t="s">
        <v>172</v>
      </c>
      <c r="B160" t="s">
        <v>640</v>
      </c>
      <c r="C160" t="s">
        <v>687</v>
      </c>
      <c r="D160" t="s">
        <v>791</v>
      </c>
      <c r="E160" t="s">
        <v>1099</v>
      </c>
      <c r="F160" t="s">
        <v>1602</v>
      </c>
      <c r="G160" t="s">
        <v>1627</v>
      </c>
      <c r="H160" t="s">
        <v>1667</v>
      </c>
      <c r="I160" t="s">
        <v>1687</v>
      </c>
      <c r="J160" t="s">
        <v>1702</v>
      </c>
      <c r="K160" t="s">
        <v>1756</v>
      </c>
      <c r="M160">
        <f>IF($K$160="","",VLOOKUP($K$160,'03_Thresholds_Archetypes'!$A:$M,2,FALSE))</f>
        <v>0</v>
      </c>
      <c r="N160">
        <f>IF($K$160="","",VLOOKUP($K$160,'03_Thresholds_Archetypes'!$A:$M,3,FALSE))</f>
        <v>0.5</v>
      </c>
      <c r="O160">
        <f>IF($K$160="","",VLOOKUP($K$160,'03_Thresholds_Archetypes'!$A:$M,4,FALSE))</f>
        <v>0.75</v>
      </c>
      <c r="P160">
        <f>IF($K$160="","",VLOOKUP($K$160,'03_Thresholds_Archetypes'!$A:$M,5,FALSE))</f>
        <v>1</v>
      </c>
      <c r="Q160">
        <f>IF($K$160="","",VLOOKUP($K$160,'03_Thresholds_Archetypes'!$A:$M,6,FALSE))</f>
        <v>1.2</v>
      </c>
      <c r="R160">
        <f>IF($K$160="","",VLOOKUP($K$160,'03_Thresholds_Archetypes'!$A:$M,7,FALSE))</f>
        <v>1000000000</v>
      </c>
      <c r="S160">
        <f>IF($K$160="","",VLOOKUP($K$160,'03_Thresholds_Archetypes'!$A:$M,8,FALSE))</f>
        <v>3</v>
      </c>
      <c r="T160">
        <f>IF($K$160="","",VLOOKUP($K$160,'03_Thresholds_Archetypes'!$A:$M,9,FALSE))</f>
        <v>2</v>
      </c>
      <c r="U160">
        <f>IF($K$160="","",VLOOKUP($K$160,'03_Thresholds_Archetypes'!$A:$M,10,FALSE))</f>
        <v>0</v>
      </c>
      <c r="V160">
        <f>IF($K$160="","",VLOOKUP($K$160,'03_Thresholds_Archetypes'!$A:$M,11,FALSE))</f>
        <v>-2</v>
      </c>
      <c r="W160">
        <f>IF($K$160="","",VLOOKUP($K$160,'03_Thresholds_Archetypes'!$A:$M,12,FALSE))</f>
        <v>-3</v>
      </c>
      <c r="X160">
        <f>IF($K$160="","",VLOOKUP($K$160,'03_Thresholds_Archetypes'!$A:$M,13,FALSE))</f>
        <v>-3</v>
      </c>
      <c r="Y160">
        <f>IF($K$160="","",LOOKUP($L160,$M160:$R160,$S160:$X160))</f>
        <v>3</v>
      </c>
      <c r="Z160">
        <f>IFERROR(VLOOKUP($A$160,'02_Benchmarks_by_NACE'!$A:$J,7,FALSE),"")</f>
        <v>1</v>
      </c>
      <c r="AA160">
        <f>IFERROR(VLOOKUP($A$160,'02_Benchmarks_by_NACE'!$A:$J,8,FALSE),"")</f>
        <v>1.2</v>
      </c>
      <c r="AB160">
        <f>IFERROR(VLOOKUP($A$160,'02_Benchmarks_by_NACE'!$A:$J,9,FALSE),"")</f>
        <v>1.5</v>
      </c>
      <c r="AC160">
        <f>IF(Z160="","",IF(LOWER($G$160)="lower_is_better",IF($L160&lt;=Z160*0.4,3,IF($L160&lt;=Z160*0.7,2,IF($L160&lt;=Z160,0,IF($L160&lt;=AB160,-2,-3)))),IF($L160&gt;=Z160*1.6,3,IF($L160&gt;=Z160*1.3,2,IF($L160&gt;=Z160,0,IF($L160&gt;=Z160/2,-2,-3))))))</f>
        <v>3</v>
      </c>
      <c r="AD160">
        <f>IF($K$160&lt;&gt;"",Y160,IF(Z160&lt;&gt;"",AC160,""))</f>
        <v>3</v>
      </c>
      <c r="AE160">
        <f>IF(AD160="","",VLOOKUP(AD160,'04_WUStG_Mapping'!$A:$B,2,TRUE))</f>
        <v>0</v>
      </c>
    </row>
    <row r="161" spans="1:31" x14ac:dyDescent="0.2">
      <c r="A161" t="s">
        <v>173</v>
      </c>
      <c r="B161" t="s">
        <v>640</v>
      </c>
      <c r="C161" t="s">
        <v>687</v>
      </c>
      <c r="D161" t="s">
        <v>792</v>
      </c>
      <c r="E161" t="s">
        <v>1100</v>
      </c>
      <c r="F161" t="s">
        <v>1606</v>
      </c>
      <c r="G161" t="s">
        <v>1627</v>
      </c>
      <c r="H161" t="s">
        <v>1659</v>
      </c>
      <c r="I161" t="s">
        <v>1687</v>
      </c>
      <c r="J161" t="s">
        <v>1700</v>
      </c>
      <c r="K161" t="s">
        <v>1755</v>
      </c>
      <c r="M161">
        <f>IF($K$161="","",VLOOKUP($K$161,'03_Thresholds_Archetypes'!$A:$M,2,FALSE))</f>
        <v>0</v>
      </c>
      <c r="N161">
        <f>IF($K$161="","",VLOOKUP($K$161,'03_Thresholds_Archetypes'!$A:$M,3,FALSE))</f>
        <v>1</v>
      </c>
      <c r="O161">
        <f>IF($K$161="","",VLOOKUP($K$161,'03_Thresholds_Archetypes'!$A:$M,4,FALSE))</f>
        <v>3</v>
      </c>
      <c r="P161">
        <f>IF($K$161="","",VLOOKUP($K$161,'03_Thresholds_Archetypes'!$A:$M,5,FALSE))</f>
        <v>5</v>
      </c>
      <c r="Q161">
        <f>IF($K$161="","",VLOOKUP($K$161,'03_Thresholds_Archetypes'!$A:$M,6,FALSE))</f>
        <v>1000000000</v>
      </c>
      <c r="R161">
        <f>IF($K$161="","",VLOOKUP($K$161,'03_Thresholds_Archetypes'!$A:$M,7,FALSE))</f>
        <v>1000000000</v>
      </c>
      <c r="S161">
        <f>IF($K$161="","",VLOOKUP($K$161,'03_Thresholds_Archetypes'!$A:$M,8,FALSE))</f>
        <v>3</v>
      </c>
      <c r="T161">
        <f>IF($K$161="","",VLOOKUP($K$161,'03_Thresholds_Archetypes'!$A:$M,9,FALSE))</f>
        <v>2</v>
      </c>
      <c r="U161">
        <f>IF($K$161="","",VLOOKUP($K$161,'03_Thresholds_Archetypes'!$A:$M,10,FALSE))</f>
        <v>0</v>
      </c>
      <c r="V161">
        <f>IF($K$161="","",VLOOKUP($K$161,'03_Thresholds_Archetypes'!$A:$M,11,FALSE))</f>
        <v>-2</v>
      </c>
      <c r="W161">
        <f>IF($K$161="","",VLOOKUP($K$161,'03_Thresholds_Archetypes'!$A:$M,12,FALSE))</f>
        <v>-3</v>
      </c>
      <c r="X161">
        <f>IF($K$161="","",VLOOKUP($K$161,'03_Thresholds_Archetypes'!$A:$M,13,FALSE))</f>
        <v>-3</v>
      </c>
      <c r="Y161">
        <f>IF($K$161="","",LOOKUP($L161,$M161:$R161,$S161:$X161))</f>
        <v>3</v>
      </c>
      <c r="Z161">
        <f>IFERROR(VLOOKUP($A$161,'02_Benchmarks_by_NACE'!$A:$J,7,FALSE),"")</f>
        <v>0.5</v>
      </c>
      <c r="AA161">
        <f>IFERROR(VLOOKUP($A$161,'02_Benchmarks_by_NACE'!$A:$J,8,FALSE),"")</f>
        <v>0.75</v>
      </c>
      <c r="AB161">
        <f>IFERROR(VLOOKUP($A$161,'02_Benchmarks_by_NACE'!$A:$J,9,FALSE),"")</f>
        <v>1.25</v>
      </c>
      <c r="AC161">
        <f>IF(Z161="","",IF(LOWER($G$161)="lower_is_better",IF($L161&lt;=Z161*0.4,3,IF($L161&lt;=Z161*0.7,2,IF($L161&lt;=Z161,0,IF($L161&lt;=AB161,-2,-3)))),IF($L161&gt;=Z161*1.6,3,IF($L161&gt;=Z161*1.3,2,IF($L161&gt;=Z161,0,IF($L161&gt;=Z161/2,-2,-3))))))</f>
        <v>3</v>
      </c>
      <c r="AD161">
        <f>IF($K$161&lt;&gt;"",Y161,IF(Z161&lt;&gt;"",AC161,""))</f>
        <v>3</v>
      </c>
      <c r="AE161">
        <f>IF(AD161="","",VLOOKUP(AD161,'04_WUStG_Mapping'!$A:$B,2,TRUE))</f>
        <v>0</v>
      </c>
    </row>
    <row r="162" spans="1:31" x14ac:dyDescent="0.2">
      <c r="A162" t="s">
        <v>174</v>
      </c>
      <c r="B162" t="s">
        <v>640</v>
      </c>
      <c r="C162" t="s">
        <v>687</v>
      </c>
      <c r="D162" t="s">
        <v>792</v>
      </c>
      <c r="E162" t="s">
        <v>1101</v>
      </c>
      <c r="F162" t="s">
        <v>1607</v>
      </c>
      <c r="G162" t="s">
        <v>1626</v>
      </c>
      <c r="H162" t="s">
        <v>1660</v>
      </c>
      <c r="I162" t="s">
        <v>1687</v>
      </c>
      <c r="J162" t="s">
        <v>1700</v>
      </c>
      <c r="K162" t="s">
        <v>1774</v>
      </c>
      <c r="M162" t="e">
        <f>IF($K$162="","",VLOOKUP($K$162,'03_Thresholds_Archetypes'!$A:$M,2,FALSE))</f>
        <v>#N/A</v>
      </c>
      <c r="N162" t="e">
        <f>IF($K$162="","",VLOOKUP($K$162,'03_Thresholds_Archetypes'!$A:$M,3,FALSE))</f>
        <v>#N/A</v>
      </c>
      <c r="O162" t="e">
        <f>IF($K$162="","",VLOOKUP($K$162,'03_Thresholds_Archetypes'!$A:$M,4,FALSE))</f>
        <v>#N/A</v>
      </c>
      <c r="P162" t="e">
        <f>IF($K$162="","",VLOOKUP($K$162,'03_Thresholds_Archetypes'!$A:$M,5,FALSE))</f>
        <v>#N/A</v>
      </c>
      <c r="Q162" t="e">
        <f>IF($K$162="","",VLOOKUP($K$162,'03_Thresholds_Archetypes'!$A:$M,6,FALSE))</f>
        <v>#N/A</v>
      </c>
      <c r="R162" t="e">
        <f>IF($K$162="","",VLOOKUP($K$162,'03_Thresholds_Archetypes'!$A:$M,7,FALSE))</f>
        <v>#N/A</v>
      </c>
      <c r="S162" t="e">
        <f>IF($K$162="","",VLOOKUP($K$162,'03_Thresholds_Archetypes'!$A:$M,8,FALSE))</f>
        <v>#N/A</v>
      </c>
      <c r="T162" t="e">
        <f>IF($K$162="","",VLOOKUP($K$162,'03_Thresholds_Archetypes'!$A:$M,9,FALSE))</f>
        <v>#N/A</v>
      </c>
      <c r="U162" t="e">
        <f>IF($K$162="","",VLOOKUP($K$162,'03_Thresholds_Archetypes'!$A:$M,10,FALSE))</f>
        <v>#N/A</v>
      </c>
      <c r="V162" t="e">
        <f>IF($K$162="","",VLOOKUP($K$162,'03_Thresholds_Archetypes'!$A:$M,11,FALSE))</f>
        <v>#N/A</v>
      </c>
      <c r="W162" t="e">
        <f>IF($K$162="","",VLOOKUP($K$162,'03_Thresholds_Archetypes'!$A:$M,12,FALSE))</f>
        <v>#N/A</v>
      </c>
      <c r="X162" t="e">
        <f>IF($K$162="","",VLOOKUP($K$162,'03_Thresholds_Archetypes'!$A:$M,13,FALSE))</f>
        <v>#N/A</v>
      </c>
      <c r="Y162" t="e">
        <f>IF($K$162="","",LOOKUP($L162,$M162:$R162,$S162:$X162))</f>
        <v>#N/A</v>
      </c>
      <c r="Z162">
        <f>IFERROR(VLOOKUP($A$162,'02_Benchmarks_by_NACE'!$A:$J,7,FALSE),"")</f>
        <v>0.66999999999999993</v>
      </c>
      <c r="AA162">
        <f>IFERROR(VLOOKUP($A$162,'02_Benchmarks_by_NACE'!$A:$J,8,FALSE),"")</f>
        <v>1</v>
      </c>
      <c r="AB162">
        <f>IFERROR(VLOOKUP($A$162,'02_Benchmarks_by_NACE'!$A:$J,9,FALSE),"")</f>
        <v>1</v>
      </c>
      <c r="AC162">
        <f>IF(Z162="","",IF(LOWER($G$162)="lower_is_better",IF($L162&lt;=Z162*0.4,3,IF($L162&lt;=Z162*0.7,2,IF($L162&lt;=Z162,0,IF($L162&lt;=AB162,-2,-3)))),IF($L162&gt;=Z162*1.6,3,IF($L162&gt;=Z162*1.3,2,IF($L162&gt;=Z162,0,IF($L162&gt;=Z162/2,-2,-3))))))</f>
        <v>-3</v>
      </c>
      <c r="AD162" t="e">
        <f>IF($K$162&lt;&gt;"",Y162,IF(Z162&lt;&gt;"",AC162,""))</f>
        <v>#N/A</v>
      </c>
      <c r="AE162" t="e">
        <f>IF(AD162="","",VLOOKUP(AD162,'04_WUStG_Mapping'!$A:$B,2,TRUE))</f>
        <v>#N/A</v>
      </c>
    </row>
    <row r="163" spans="1:31" x14ac:dyDescent="0.2">
      <c r="A163" t="s">
        <v>175</v>
      </c>
      <c r="B163" t="s">
        <v>640</v>
      </c>
      <c r="C163" t="s">
        <v>687</v>
      </c>
      <c r="D163" t="s">
        <v>792</v>
      </c>
      <c r="E163" t="s">
        <v>1102</v>
      </c>
      <c r="F163" t="s">
        <v>1607</v>
      </c>
      <c r="G163" t="s">
        <v>1626</v>
      </c>
      <c r="H163" t="s">
        <v>1661</v>
      </c>
      <c r="I163" t="s">
        <v>1687</v>
      </c>
      <c r="J163" t="s">
        <v>1700</v>
      </c>
      <c r="K163" t="s">
        <v>1774</v>
      </c>
      <c r="M163" t="e">
        <f>IF($K$163="","",VLOOKUP($K$163,'03_Thresholds_Archetypes'!$A:$M,2,FALSE))</f>
        <v>#N/A</v>
      </c>
      <c r="N163" t="e">
        <f>IF($K$163="","",VLOOKUP($K$163,'03_Thresholds_Archetypes'!$A:$M,3,FALSE))</f>
        <v>#N/A</v>
      </c>
      <c r="O163" t="e">
        <f>IF($K$163="","",VLOOKUP($K$163,'03_Thresholds_Archetypes'!$A:$M,4,FALSE))</f>
        <v>#N/A</v>
      </c>
      <c r="P163" t="e">
        <f>IF($K$163="","",VLOOKUP($K$163,'03_Thresholds_Archetypes'!$A:$M,5,FALSE))</f>
        <v>#N/A</v>
      </c>
      <c r="Q163" t="e">
        <f>IF($K$163="","",VLOOKUP($K$163,'03_Thresholds_Archetypes'!$A:$M,6,FALSE))</f>
        <v>#N/A</v>
      </c>
      <c r="R163" t="e">
        <f>IF($K$163="","",VLOOKUP($K$163,'03_Thresholds_Archetypes'!$A:$M,7,FALSE))</f>
        <v>#N/A</v>
      </c>
      <c r="S163" t="e">
        <f>IF($K$163="","",VLOOKUP($K$163,'03_Thresholds_Archetypes'!$A:$M,8,FALSE))</f>
        <v>#N/A</v>
      </c>
      <c r="T163" t="e">
        <f>IF($K$163="","",VLOOKUP($K$163,'03_Thresholds_Archetypes'!$A:$M,9,FALSE))</f>
        <v>#N/A</v>
      </c>
      <c r="U163" t="e">
        <f>IF($K$163="","",VLOOKUP($K$163,'03_Thresholds_Archetypes'!$A:$M,10,FALSE))</f>
        <v>#N/A</v>
      </c>
      <c r="V163" t="e">
        <f>IF($K$163="","",VLOOKUP($K$163,'03_Thresholds_Archetypes'!$A:$M,11,FALSE))</f>
        <v>#N/A</v>
      </c>
      <c r="W163" t="e">
        <f>IF($K$163="","",VLOOKUP($K$163,'03_Thresholds_Archetypes'!$A:$M,12,FALSE))</f>
        <v>#N/A</v>
      </c>
      <c r="X163" t="e">
        <f>IF($K$163="","",VLOOKUP($K$163,'03_Thresholds_Archetypes'!$A:$M,13,FALSE))</f>
        <v>#N/A</v>
      </c>
      <c r="Y163" t="e">
        <f>IF($K$163="","",LOOKUP($L163,$M163:$R163,$S163:$X163))</f>
        <v>#N/A</v>
      </c>
      <c r="Z163">
        <f>IFERROR(VLOOKUP($A$163,'02_Benchmarks_by_NACE'!$A:$J,7,FALSE),"")</f>
        <v>0.5</v>
      </c>
      <c r="AA163">
        <f>IFERROR(VLOOKUP($A$163,'02_Benchmarks_by_NACE'!$A:$J,8,FALSE),"")</f>
        <v>0.75</v>
      </c>
      <c r="AB163">
        <f>IFERROR(VLOOKUP($A$163,'02_Benchmarks_by_NACE'!$A:$J,9,FALSE),"")</f>
        <v>0.9</v>
      </c>
      <c r="AC163">
        <f>IF(Z163="","",IF(LOWER($G$163)="lower_is_better",IF($L163&lt;=Z163*0.4,3,IF($L163&lt;=Z163*0.7,2,IF($L163&lt;=Z163,0,IF($L163&lt;=AB163,-2,-3)))),IF($L163&gt;=Z163*1.6,3,IF($L163&gt;=Z163*1.3,2,IF($L163&gt;=Z163,0,IF($L163&gt;=Z163/2,-2,-3))))))</f>
        <v>-3</v>
      </c>
      <c r="AD163" t="e">
        <f>IF($K$163&lt;&gt;"",Y163,IF(Z163&lt;&gt;"",AC163,""))</f>
        <v>#N/A</v>
      </c>
      <c r="AE163" t="e">
        <f>IF(AD163="","",VLOOKUP(AD163,'04_WUStG_Mapping'!$A:$B,2,TRUE))</f>
        <v>#N/A</v>
      </c>
    </row>
    <row r="164" spans="1:31" x14ac:dyDescent="0.2">
      <c r="A164" t="s">
        <v>176</v>
      </c>
      <c r="B164" t="s">
        <v>641</v>
      </c>
      <c r="C164" t="s">
        <v>688</v>
      </c>
      <c r="D164" t="s">
        <v>793</v>
      </c>
      <c r="E164" t="s">
        <v>1103</v>
      </c>
      <c r="F164" t="s">
        <v>1602</v>
      </c>
      <c r="G164" t="s">
        <v>1626</v>
      </c>
      <c r="H164" t="s">
        <v>1666</v>
      </c>
      <c r="I164" t="s">
        <v>1692</v>
      </c>
      <c r="J164" t="s">
        <v>1710</v>
      </c>
      <c r="K164" t="s">
        <v>1753</v>
      </c>
      <c r="M164">
        <f>IF($K$164="","",VLOOKUP($K$164,'03_Thresholds_Archetypes'!$A:$M,2,FALSE))</f>
        <v>0</v>
      </c>
      <c r="N164">
        <f>IF($K$164="","",VLOOKUP($K$164,'03_Thresholds_Archetypes'!$A:$M,3,FALSE))</f>
        <v>30</v>
      </c>
      <c r="O164">
        <f>IF($K$164="","",VLOOKUP($K$164,'03_Thresholds_Archetypes'!$A:$M,4,FALSE))</f>
        <v>50</v>
      </c>
      <c r="P164">
        <f>IF($K$164="","",VLOOKUP($K$164,'03_Thresholds_Archetypes'!$A:$M,5,FALSE))</f>
        <v>70</v>
      </c>
      <c r="Q164">
        <f>IF($K$164="","",VLOOKUP($K$164,'03_Thresholds_Archetypes'!$A:$M,6,FALSE))</f>
        <v>90</v>
      </c>
      <c r="R164">
        <f>IF($K$164="","",VLOOKUP($K$164,'03_Thresholds_Archetypes'!$A:$M,7,FALSE))</f>
        <v>1000000000</v>
      </c>
      <c r="S164">
        <f>IF($K$164="","",VLOOKUP($K$164,'03_Thresholds_Archetypes'!$A:$M,8,FALSE))</f>
        <v>-3</v>
      </c>
      <c r="T164">
        <f>IF($K$164="","",VLOOKUP($K$164,'03_Thresholds_Archetypes'!$A:$M,9,FALSE))</f>
        <v>-2</v>
      </c>
      <c r="U164">
        <f>IF($K$164="","",VLOOKUP($K$164,'03_Thresholds_Archetypes'!$A:$M,10,FALSE))</f>
        <v>0</v>
      </c>
      <c r="V164">
        <f>IF($K$164="","",VLOOKUP($K$164,'03_Thresholds_Archetypes'!$A:$M,11,FALSE))</f>
        <v>2</v>
      </c>
      <c r="W164">
        <f>IF($K$164="","",VLOOKUP($K$164,'03_Thresholds_Archetypes'!$A:$M,12,FALSE))</f>
        <v>3</v>
      </c>
      <c r="X164">
        <f>IF($K$164="","",VLOOKUP($K$164,'03_Thresholds_Archetypes'!$A:$M,13,FALSE))</f>
        <v>3</v>
      </c>
      <c r="Y164">
        <f>IF($K$164="","",LOOKUP($L164,$M164:$R164,$S164:$X164))</f>
        <v>-3</v>
      </c>
      <c r="Z164">
        <f>IFERROR(VLOOKUP($A$164,'02_Benchmarks_by_NACE'!$A:$J,7,FALSE),"")</f>
        <v>50</v>
      </c>
      <c r="AA164">
        <f>IFERROR(VLOOKUP($A$164,'02_Benchmarks_by_NACE'!$A:$J,8,FALSE),"")</f>
        <v>75</v>
      </c>
      <c r="AB164">
        <f>IFERROR(VLOOKUP($A$164,'02_Benchmarks_by_NACE'!$A:$J,9,FALSE),"")</f>
        <v>100</v>
      </c>
      <c r="AC164">
        <f>IF(Z164="","",IF(LOWER($G$164)="lower_is_better",IF($L164&lt;=Z164*0.4,3,IF($L164&lt;=Z164*0.7,2,IF($L164&lt;=Z164,0,IF($L164&lt;=AB164,-2,-3)))),IF($L164&gt;=Z164*1.6,3,IF($L164&gt;=Z164*1.3,2,IF($L164&gt;=Z164,0,IF($L164&gt;=Z164/2,-2,-3))))))</f>
        <v>-3</v>
      </c>
      <c r="AD164">
        <f>IF($K$164&lt;&gt;"",Y164,IF(Z164&lt;&gt;"",AC164,""))</f>
        <v>-3</v>
      </c>
      <c r="AE164">
        <f>IF(AD164="","",VLOOKUP(AD164,'04_WUStG_Mapping'!$A:$B,2,TRUE))</f>
        <v>25</v>
      </c>
    </row>
    <row r="165" spans="1:31" x14ac:dyDescent="0.2">
      <c r="A165" t="s">
        <v>177</v>
      </c>
      <c r="B165" t="s">
        <v>641</v>
      </c>
      <c r="C165" t="s">
        <v>688</v>
      </c>
      <c r="D165" t="s">
        <v>793</v>
      </c>
      <c r="E165" t="s">
        <v>1104</v>
      </c>
      <c r="F165" t="s">
        <v>1618</v>
      </c>
      <c r="G165" t="s">
        <v>1627</v>
      </c>
      <c r="H165" t="s">
        <v>1665</v>
      </c>
      <c r="I165" t="s">
        <v>1692</v>
      </c>
      <c r="J165" t="s">
        <v>1700</v>
      </c>
      <c r="K165" t="s">
        <v>1775</v>
      </c>
      <c r="M165" t="e">
        <f>IF($K$165="","",VLOOKUP($K$165,'03_Thresholds_Archetypes'!$A:$M,2,FALSE))</f>
        <v>#N/A</v>
      </c>
      <c r="N165" t="e">
        <f>IF($K$165="","",VLOOKUP($K$165,'03_Thresholds_Archetypes'!$A:$M,3,FALSE))</f>
        <v>#N/A</v>
      </c>
      <c r="O165" t="e">
        <f>IF($K$165="","",VLOOKUP($K$165,'03_Thresholds_Archetypes'!$A:$M,4,FALSE))</f>
        <v>#N/A</v>
      </c>
      <c r="P165" t="e">
        <f>IF($K$165="","",VLOOKUP($K$165,'03_Thresholds_Archetypes'!$A:$M,5,FALSE))</f>
        <v>#N/A</v>
      </c>
      <c r="Q165" t="e">
        <f>IF($K$165="","",VLOOKUP($K$165,'03_Thresholds_Archetypes'!$A:$M,6,FALSE))</f>
        <v>#N/A</v>
      </c>
      <c r="R165" t="e">
        <f>IF($K$165="","",VLOOKUP($K$165,'03_Thresholds_Archetypes'!$A:$M,7,FALSE))</f>
        <v>#N/A</v>
      </c>
      <c r="S165" t="e">
        <f>IF($K$165="","",VLOOKUP($K$165,'03_Thresholds_Archetypes'!$A:$M,8,FALSE))</f>
        <v>#N/A</v>
      </c>
      <c r="T165" t="e">
        <f>IF($K$165="","",VLOOKUP($K$165,'03_Thresholds_Archetypes'!$A:$M,9,FALSE))</f>
        <v>#N/A</v>
      </c>
      <c r="U165" t="e">
        <f>IF($K$165="","",VLOOKUP($K$165,'03_Thresholds_Archetypes'!$A:$M,10,FALSE))</f>
        <v>#N/A</v>
      </c>
      <c r="V165" t="e">
        <f>IF($K$165="","",VLOOKUP($K$165,'03_Thresholds_Archetypes'!$A:$M,11,FALSE))</f>
        <v>#N/A</v>
      </c>
      <c r="W165" t="e">
        <f>IF($K$165="","",VLOOKUP($K$165,'03_Thresholds_Archetypes'!$A:$M,12,FALSE))</f>
        <v>#N/A</v>
      </c>
      <c r="X165" t="e">
        <f>IF($K$165="","",VLOOKUP($K$165,'03_Thresholds_Archetypes'!$A:$M,13,FALSE))</f>
        <v>#N/A</v>
      </c>
      <c r="Y165" t="e">
        <f>IF($K$165="","",LOOKUP($L165,$M165:$R165,$S165:$X165))</f>
        <v>#N/A</v>
      </c>
      <c r="Z165">
        <f>IFERROR(VLOOKUP($A$165,'02_Benchmarks_by_NACE'!$A:$J,7,FALSE),"")</f>
        <v>1</v>
      </c>
      <c r="AA165">
        <f>IFERROR(VLOOKUP($A$165,'02_Benchmarks_by_NACE'!$A:$J,8,FALSE),"")</f>
        <v>1.5</v>
      </c>
      <c r="AB165">
        <f>IFERROR(VLOOKUP($A$165,'02_Benchmarks_by_NACE'!$A:$J,9,FALSE),"")</f>
        <v>2.5</v>
      </c>
      <c r="AC165">
        <f>IF(Z165="","",IF(LOWER($G$165)="lower_is_better",IF($L165&lt;=Z165*0.4,3,IF($L165&lt;=Z165*0.7,2,IF($L165&lt;=Z165,0,IF($L165&lt;=AB165,-2,-3)))),IF($L165&gt;=Z165*1.6,3,IF($L165&gt;=Z165*1.3,2,IF($L165&gt;=Z165,0,IF($L165&gt;=Z165/2,-2,-3))))))</f>
        <v>3</v>
      </c>
      <c r="AD165" t="e">
        <f>IF($K$165&lt;&gt;"",Y165,IF(Z165&lt;&gt;"",AC165,""))</f>
        <v>#N/A</v>
      </c>
      <c r="AE165" t="e">
        <f>IF(AD165="","",VLOOKUP(AD165,'04_WUStG_Mapping'!$A:$B,2,TRUE))</f>
        <v>#N/A</v>
      </c>
    </row>
    <row r="166" spans="1:31" x14ac:dyDescent="0.2">
      <c r="A166" t="s">
        <v>178</v>
      </c>
      <c r="B166" t="s">
        <v>641</v>
      </c>
      <c r="C166" t="s">
        <v>688</v>
      </c>
      <c r="D166" t="s">
        <v>793</v>
      </c>
      <c r="E166" t="s">
        <v>1105</v>
      </c>
      <c r="F166" t="s">
        <v>1619</v>
      </c>
      <c r="G166" t="s">
        <v>1627</v>
      </c>
      <c r="H166" t="s">
        <v>1677</v>
      </c>
      <c r="I166" t="s">
        <v>1692</v>
      </c>
      <c r="J166" t="s">
        <v>1711</v>
      </c>
      <c r="K166" t="s">
        <v>1757</v>
      </c>
      <c r="M166">
        <f>IF($K$166="","",VLOOKUP($K$166,'03_Thresholds_Archetypes'!$A:$M,2,FALSE))</f>
        <v>0</v>
      </c>
      <c r="N166">
        <f>IF($K$166="","",VLOOKUP($K$166,'03_Thresholds_Archetypes'!$A:$M,3,FALSE))</f>
        <v>1.2</v>
      </c>
      <c r="O166">
        <f>IF($K$166="","",VLOOKUP($K$166,'03_Thresholds_Archetypes'!$A:$M,4,FALSE))</f>
        <v>1.4</v>
      </c>
      <c r="P166">
        <f>IF($K$166="","",VLOOKUP($K$166,'03_Thresholds_Archetypes'!$A:$M,5,FALSE))</f>
        <v>1.6</v>
      </c>
      <c r="Q166">
        <f>IF($K$166="","",VLOOKUP($K$166,'03_Thresholds_Archetypes'!$A:$M,6,FALSE))</f>
        <v>1.8</v>
      </c>
      <c r="R166">
        <f>IF($K$166="","",VLOOKUP($K$166,'03_Thresholds_Archetypes'!$A:$M,7,FALSE))</f>
        <v>1000000000</v>
      </c>
      <c r="S166">
        <f>IF($K$166="","",VLOOKUP($K$166,'03_Thresholds_Archetypes'!$A:$M,8,FALSE))</f>
        <v>3</v>
      </c>
      <c r="T166">
        <f>IF($K$166="","",VLOOKUP($K$166,'03_Thresholds_Archetypes'!$A:$M,9,FALSE))</f>
        <v>2</v>
      </c>
      <c r="U166">
        <f>IF($K$166="","",VLOOKUP($K$166,'03_Thresholds_Archetypes'!$A:$M,10,FALSE))</f>
        <v>0</v>
      </c>
      <c r="V166">
        <f>IF($K$166="","",VLOOKUP($K$166,'03_Thresholds_Archetypes'!$A:$M,11,FALSE))</f>
        <v>-2</v>
      </c>
      <c r="W166">
        <f>IF($K$166="","",VLOOKUP($K$166,'03_Thresholds_Archetypes'!$A:$M,12,FALSE))</f>
        <v>-3</v>
      </c>
      <c r="X166">
        <f>IF($K$166="","",VLOOKUP($K$166,'03_Thresholds_Archetypes'!$A:$M,13,FALSE))</f>
        <v>-3</v>
      </c>
      <c r="Y166">
        <f>IF($K$166="","",LOOKUP($L166,$M166:$R166,$S166:$X166))</f>
        <v>3</v>
      </c>
      <c r="Z166">
        <f>IFERROR(VLOOKUP($A$166,'02_Benchmarks_by_NACE'!$A:$J,7,FALSE),"")</f>
        <v>1.5049999999999999</v>
      </c>
      <c r="AA166">
        <f>IFERROR(VLOOKUP($A$166,'02_Benchmarks_by_NACE'!$A:$J,8,FALSE),"")</f>
        <v>2.2574999999999998</v>
      </c>
      <c r="AB166">
        <f>IFERROR(VLOOKUP($A$166,'02_Benchmarks_by_NACE'!$A:$J,9,FALSE),"")</f>
        <v>3.7625000000000002</v>
      </c>
      <c r="AC166">
        <f>IF(Z166="","",IF(LOWER($G$166)="lower_is_better",IF($L166&lt;=Z166*0.4,3,IF($L166&lt;=Z166*0.7,2,IF($L166&lt;=Z166,0,IF($L166&lt;=AB166,-2,-3)))),IF($L166&gt;=Z166*1.6,3,IF($L166&gt;=Z166*1.3,2,IF($L166&gt;=Z166,0,IF($L166&gt;=Z166/2,-2,-3))))))</f>
        <v>3</v>
      </c>
      <c r="AD166">
        <f>IF($K$166&lt;&gt;"",Y166,IF(Z166&lt;&gt;"",AC166,""))</f>
        <v>3</v>
      </c>
      <c r="AE166">
        <f>IF(AD166="","",VLOOKUP(AD166,'04_WUStG_Mapping'!$A:$B,2,TRUE))</f>
        <v>0</v>
      </c>
    </row>
    <row r="167" spans="1:31" x14ac:dyDescent="0.2">
      <c r="A167" t="s">
        <v>179</v>
      </c>
      <c r="B167" t="s">
        <v>641</v>
      </c>
      <c r="C167" t="s">
        <v>689</v>
      </c>
      <c r="D167" t="s">
        <v>794</v>
      </c>
      <c r="E167" t="s">
        <v>1106</v>
      </c>
      <c r="F167" t="s">
        <v>1602</v>
      </c>
      <c r="G167" t="s">
        <v>1626</v>
      </c>
      <c r="H167" t="s">
        <v>1666</v>
      </c>
      <c r="I167" t="s">
        <v>1692</v>
      </c>
      <c r="J167" t="s">
        <v>1710</v>
      </c>
      <c r="K167" t="s">
        <v>1753</v>
      </c>
      <c r="M167">
        <f>IF($K$167="","",VLOOKUP($K$167,'03_Thresholds_Archetypes'!$A:$M,2,FALSE))</f>
        <v>0</v>
      </c>
      <c r="N167">
        <f>IF($K$167="","",VLOOKUP($K$167,'03_Thresholds_Archetypes'!$A:$M,3,FALSE))</f>
        <v>30</v>
      </c>
      <c r="O167">
        <f>IF($K$167="","",VLOOKUP($K$167,'03_Thresholds_Archetypes'!$A:$M,4,FALSE))</f>
        <v>50</v>
      </c>
      <c r="P167">
        <f>IF($K$167="","",VLOOKUP($K$167,'03_Thresholds_Archetypes'!$A:$M,5,FALSE))</f>
        <v>70</v>
      </c>
      <c r="Q167">
        <f>IF($K$167="","",VLOOKUP($K$167,'03_Thresholds_Archetypes'!$A:$M,6,FALSE))</f>
        <v>90</v>
      </c>
      <c r="R167">
        <f>IF($K$167="","",VLOOKUP($K$167,'03_Thresholds_Archetypes'!$A:$M,7,FALSE))</f>
        <v>1000000000</v>
      </c>
      <c r="S167">
        <f>IF($K$167="","",VLOOKUP($K$167,'03_Thresholds_Archetypes'!$A:$M,8,FALSE))</f>
        <v>-3</v>
      </c>
      <c r="T167">
        <f>IF($K$167="","",VLOOKUP($K$167,'03_Thresholds_Archetypes'!$A:$M,9,FALSE))</f>
        <v>-2</v>
      </c>
      <c r="U167">
        <f>IF($K$167="","",VLOOKUP($K$167,'03_Thresholds_Archetypes'!$A:$M,10,FALSE))</f>
        <v>0</v>
      </c>
      <c r="V167">
        <f>IF($K$167="","",VLOOKUP($K$167,'03_Thresholds_Archetypes'!$A:$M,11,FALSE))</f>
        <v>2</v>
      </c>
      <c r="W167">
        <f>IF($K$167="","",VLOOKUP($K$167,'03_Thresholds_Archetypes'!$A:$M,12,FALSE))</f>
        <v>3</v>
      </c>
      <c r="X167">
        <f>IF($K$167="","",VLOOKUP($K$167,'03_Thresholds_Archetypes'!$A:$M,13,FALSE))</f>
        <v>3</v>
      </c>
      <c r="Y167">
        <f>IF($K$167="","",LOOKUP($L167,$M167:$R167,$S167:$X167))</f>
        <v>-3</v>
      </c>
      <c r="Z167">
        <f>IFERROR(VLOOKUP($A$167,'02_Benchmarks_by_NACE'!$A:$J,7,FALSE),"")</f>
        <v>50</v>
      </c>
      <c r="AA167">
        <f>IFERROR(VLOOKUP($A$167,'02_Benchmarks_by_NACE'!$A:$J,8,FALSE),"")</f>
        <v>75</v>
      </c>
      <c r="AB167">
        <f>IFERROR(VLOOKUP($A$167,'02_Benchmarks_by_NACE'!$A:$J,9,FALSE),"")</f>
        <v>100</v>
      </c>
      <c r="AC167">
        <f>IF(Z167="","",IF(LOWER($G$167)="lower_is_better",IF($L167&lt;=Z167*0.4,3,IF($L167&lt;=Z167*0.7,2,IF($L167&lt;=Z167,0,IF($L167&lt;=AB167,-2,-3)))),IF($L167&gt;=Z167*1.6,3,IF($L167&gt;=Z167*1.3,2,IF($L167&gt;=Z167,0,IF($L167&gt;=Z167/2,-2,-3))))))</f>
        <v>-3</v>
      </c>
      <c r="AD167">
        <f>IF($K$167&lt;&gt;"",Y167,IF(Z167&lt;&gt;"",AC167,""))</f>
        <v>-3</v>
      </c>
      <c r="AE167">
        <f>IF(AD167="","",VLOOKUP(AD167,'04_WUStG_Mapping'!$A:$B,2,TRUE))</f>
        <v>25</v>
      </c>
    </row>
    <row r="168" spans="1:31" x14ac:dyDescent="0.2">
      <c r="A168" t="s">
        <v>180</v>
      </c>
      <c r="B168" t="s">
        <v>641</v>
      </c>
      <c r="C168" t="s">
        <v>689</v>
      </c>
      <c r="D168" t="s">
        <v>794</v>
      </c>
      <c r="E168" t="s">
        <v>1107</v>
      </c>
      <c r="F168" t="s">
        <v>1618</v>
      </c>
      <c r="G168" t="s">
        <v>1627</v>
      </c>
      <c r="H168" t="s">
        <v>1665</v>
      </c>
      <c r="I168" t="s">
        <v>1692</v>
      </c>
      <c r="J168" t="s">
        <v>1700</v>
      </c>
      <c r="K168" t="s">
        <v>1775</v>
      </c>
      <c r="M168" t="e">
        <f>IF($K$168="","",VLOOKUP($K$168,'03_Thresholds_Archetypes'!$A:$M,2,FALSE))</f>
        <v>#N/A</v>
      </c>
      <c r="N168" t="e">
        <f>IF($K$168="","",VLOOKUP($K$168,'03_Thresholds_Archetypes'!$A:$M,3,FALSE))</f>
        <v>#N/A</v>
      </c>
      <c r="O168" t="e">
        <f>IF($K$168="","",VLOOKUP($K$168,'03_Thresholds_Archetypes'!$A:$M,4,FALSE))</f>
        <v>#N/A</v>
      </c>
      <c r="P168" t="e">
        <f>IF($K$168="","",VLOOKUP($K$168,'03_Thresholds_Archetypes'!$A:$M,5,FALSE))</f>
        <v>#N/A</v>
      </c>
      <c r="Q168" t="e">
        <f>IF($K$168="","",VLOOKUP($K$168,'03_Thresholds_Archetypes'!$A:$M,6,FALSE))</f>
        <v>#N/A</v>
      </c>
      <c r="R168" t="e">
        <f>IF($K$168="","",VLOOKUP($K$168,'03_Thresholds_Archetypes'!$A:$M,7,FALSE))</f>
        <v>#N/A</v>
      </c>
      <c r="S168" t="e">
        <f>IF($K$168="","",VLOOKUP($K$168,'03_Thresholds_Archetypes'!$A:$M,8,FALSE))</f>
        <v>#N/A</v>
      </c>
      <c r="T168" t="e">
        <f>IF($K$168="","",VLOOKUP($K$168,'03_Thresholds_Archetypes'!$A:$M,9,FALSE))</f>
        <v>#N/A</v>
      </c>
      <c r="U168" t="e">
        <f>IF($K$168="","",VLOOKUP($K$168,'03_Thresholds_Archetypes'!$A:$M,10,FALSE))</f>
        <v>#N/A</v>
      </c>
      <c r="V168" t="e">
        <f>IF($K$168="","",VLOOKUP($K$168,'03_Thresholds_Archetypes'!$A:$M,11,FALSE))</f>
        <v>#N/A</v>
      </c>
      <c r="W168" t="e">
        <f>IF($K$168="","",VLOOKUP($K$168,'03_Thresholds_Archetypes'!$A:$M,12,FALSE))</f>
        <v>#N/A</v>
      </c>
      <c r="X168" t="e">
        <f>IF($K$168="","",VLOOKUP($K$168,'03_Thresholds_Archetypes'!$A:$M,13,FALSE))</f>
        <v>#N/A</v>
      </c>
      <c r="Y168" t="e">
        <f>IF($K$168="","",LOOKUP($L168,$M168:$R168,$S168:$X168))</f>
        <v>#N/A</v>
      </c>
      <c r="Z168">
        <f>IFERROR(VLOOKUP($A$168,'02_Benchmarks_by_NACE'!$A:$J,7,FALSE),"")</f>
        <v>1</v>
      </c>
      <c r="AA168">
        <f>IFERROR(VLOOKUP($A$168,'02_Benchmarks_by_NACE'!$A:$J,8,FALSE),"")</f>
        <v>1.5</v>
      </c>
      <c r="AB168">
        <f>IFERROR(VLOOKUP($A$168,'02_Benchmarks_by_NACE'!$A:$J,9,FALSE),"")</f>
        <v>2.5</v>
      </c>
      <c r="AC168">
        <f>IF(Z168="","",IF(LOWER($G$168)="lower_is_better",IF($L168&lt;=Z168*0.4,3,IF($L168&lt;=Z168*0.7,2,IF($L168&lt;=Z168,0,IF($L168&lt;=AB168,-2,-3)))),IF($L168&gt;=Z168*1.6,3,IF($L168&gt;=Z168*1.3,2,IF($L168&gt;=Z168,0,IF($L168&gt;=Z168/2,-2,-3))))))</f>
        <v>3</v>
      </c>
      <c r="AD168" t="e">
        <f>IF($K$168&lt;&gt;"",Y168,IF(Z168&lt;&gt;"",AC168,""))</f>
        <v>#N/A</v>
      </c>
      <c r="AE168" t="e">
        <f>IF(AD168="","",VLOOKUP(AD168,'04_WUStG_Mapping'!$A:$B,2,TRUE))</f>
        <v>#N/A</v>
      </c>
    </row>
    <row r="169" spans="1:31" x14ac:dyDescent="0.2">
      <c r="A169" t="s">
        <v>181</v>
      </c>
      <c r="B169" t="s">
        <v>641</v>
      </c>
      <c r="C169" t="s">
        <v>689</v>
      </c>
      <c r="D169" t="s">
        <v>794</v>
      </c>
      <c r="E169" t="s">
        <v>1108</v>
      </c>
      <c r="F169" t="s">
        <v>1619</v>
      </c>
      <c r="G169" t="s">
        <v>1627</v>
      </c>
      <c r="H169" t="s">
        <v>1677</v>
      </c>
      <c r="I169" t="s">
        <v>1692</v>
      </c>
      <c r="J169" t="s">
        <v>1711</v>
      </c>
      <c r="K169" t="s">
        <v>1757</v>
      </c>
      <c r="M169">
        <f>IF($K$169="","",VLOOKUP($K$169,'03_Thresholds_Archetypes'!$A:$M,2,FALSE))</f>
        <v>0</v>
      </c>
      <c r="N169">
        <f>IF($K$169="","",VLOOKUP($K$169,'03_Thresholds_Archetypes'!$A:$M,3,FALSE))</f>
        <v>1.2</v>
      </c>
      <c r="O169">
        <f>IF($K$169="","",VLOOKUP($K$169,'03_Thresholds_Archetypes'!$A:$M,4,FALSE))</f>
        <v>1.4</v>
      </c>
      <c r="P169">
        <f>IF($K$169="","",VLOOKUP($K$169,'03_Thresholds_Archetypes'!$A:$M,5,FALSE))</f>
        <v>1.6</v>
      </c>
      <c r="Q169">
        <f>IF($K$169="","",VLOOKUP($K$169,'03_Thresholds_Archetypes'!$A:$M,6,FALSE))</f>
        <v>1.8</v>
      </c>
      <c r="R169">
        <f>IF($K$169="","",VLOOKUP($K$169,'03_Thresholds_Archetypes'!$A:$M,7,FALSE))</f>
        <v>1000000000</v>
      </c>
      <c r="S169">
        <f>IF($K$169="","",VLOOKUP($K$169,'03_Thresholds_Archetypes'!$A:$M,8,FALSE))</f>
        <v>3</v>
      </c>
      <c r="T169">
        <f>IF($K$169="","",VLOOKUP($K$169,'03_Thresholds_Archetypes'!$A:$M,9,FALSE))</f>
        <v>2</v>
      </c>
      <c r="U169">
        <f>IF($K$169="","",VLOOKUP($K$169,'03_Thresholds_Archetypes'!$A:$M,10,FALSE))</f>
        <v>0</v>
      </c>
      <c r="V169">
        <f>IF($K$169="","",VLOOKUP($K$169,'03_Thresholds_Archetypes'!$A:$M,11,FALSE))</f>
        <v>-2</v>
      </c>
      <c r="W169">
        <f>IF($K$169="","",VLOOKUP($K$169,'03_Thresholds_Archetypes'!$A:$M,12,FALSE))</f>
        <v>-3</v>
      </c>
      <c r="X169">
        <f>IF($K$169="","",VLOOKUP($K$169,'03_Thresholds_Archetypes'!$A:$M,13,FALSE))</f>
        <v>-3</v>
      </c>
      <c r="Y169">
        <f>IF($K$169="","",LOOKUP($L169,$M169:$R169,$S169:$X169))</f>
        <v>3</v>
      </c>
      <c r="Z169">
        <f>IFERROR(VLOOKUP($A$169,'02_Benchmarks_by_NACE'!$A:$J,7,FALSE),"")</f>
        <v>1.5049999999999999</v>
      </c>
      <c r="AA169">
        <f>IFERROR(VLOOKUP($A$169,'02_Benchmarks_by_NACE'!$A:$J,8,FALSE),"")</f>
        <v>2.2574999999999998</v>
      </c>
      <c r="AB169">
        <f>IFERROR(VLOOKUP($A$169,'02_Benchmarks_by_NACE'!$A:$J,9,FALSE),"")</f>
        <v>3.7625000000000002</v>
      </c>
      <c r="AC169">
        <f>IF(Z169="","",IF(LOWER($G$169)="lower_is_better",IF($L169&lt;=Z169*0.4,3,IF($L169&lt;=Z169*0.7,2,IF($L169&lt;=Z169,0,IF($L169&lt;=AB169,-2,-3)))),IF($L169&gt;=Z169*1.6,3,IF($L169&gt;=Z169*1.3,2,IF($L169&gt;=Z169,0,IF($L169&gt;=Z169/2,-2,-3))))))</f>
        <v>3</v>
      </c>
      <c r="AD169">
        <f>IF($K$169&lt;&gt;"",Y169,IF(Z169&lt;&gt;"",AC169,""))</f>
        <v>3</v>
      </c>
      <c r="AE169">
        <f>IF(AD169="","",VLOOKUP(AD169,'04_WUStG_Mapping'!$A:$B,2,TRUE))</f>
        <v>0</v>
      </c>
    </row>
    <row r="170" spans="1:31" x14ac:dyDescent="0.2">
      <c r="A170" t="s">
        <v>182</v>
      </c>
      <c r="B170" t="s">
        <v>641</v>
      </c>
      <c r="C170" t="s">
        <v>688</v>
      </c>
      <c r="D170" t="s">
        <v>795</v>
      </c>
      <c r="E170" t="s">
        <v>1109</v>
      </c>
      <c r="F170" t="s">
        <v>1620</v>
      </c>
      <c r="G170" t="s">
        <v>1627</v>
      </c>
      <c r="H170" t="s">
        <v>1678</v>
      </c>
      <c r="I170" t="s">
        <v>1684</v>
      </c>
      <c r="J170" t="s">
        <v>1700</v>
      </c>
      <c r="K170" t="s">
        <v>1775</v>
      </c>
      <c r="M170" t="e">
        <f>IF($K$170="","",VLOOKUP($K$170,'03_Thresholds_Archetypes'!$A:$M,2,FALSE))</f>
        <v>#N/A</v>
      </c>
      <c r="N170" t="e">
        <f>IF($K$170="","",VLOOKUP($K$170,'03_Thresholds_Archetypes'!$A:$M,3,FALSE))</f>
        <v>#N/A</v>
      </c>
      <c r="O170" t="e">
        <f>IF($K$170="","",VLOOKUP($K$170,'03_Thresholds_Archetypes'!$A:$M,4,FALSE))</f>
        <v>#N/A</v>
      </c>
      <c r="P170" t="e">
        <f>IF($K$170="","",VLOOKUP($K$170,'03_Thresholds_Archetypes'!$A:$M,5,FALSE))</f>
        <v>#N/A</v>
      </c>
      <c r="Q170" t="e">
        <f>IF($K$170="","",VLOOKUP($K$170,'03_Thresholds_Archetypes'!$A:$M,6,FALSE))</f>
        <v>#N/A</v>
      </c>
      <c r="R170" t="e">
        <f>IF($K$170="","",VLOOKUP($K$170,'03_Thresholds_Archetypes'!$A:$M,7,FALSE))</f>
        <v>#N/A</v>
      </c>
      <c r="S170" t="e">
        <f>IF($K$170="","",VLOOKUP($K$170,'03_Thresholds_Archetypes'!$A:$M,8,FALSE))</f>
        <v>#N/A</v>
      </c>
      <c r="T170" t="e">
        <f>IF($K$170="","",VLOOKUP($K$170,'03_Thresholds_Archetypes'!$A:$M,9,FALSE))</f>
        <v>#N/A</v>
      </c>
      <c r="U170" t="e">
        <f>IF($K$170="","",VLOOKUP($K$170,'03_Thresholds_Archetypes'!$A:$M,10,FALSE))</f>
        <v>#N/A</v>
      </c>
      <c r="V170" t="e">
        <f>IF($K$170="","",VLOOKUP($K$170,'03_Thresholds_Archetypes'!$A:$M,11,FALSE))</f>
        <v>#N/A</v>
      </c>
      <c r="W170" t="e">
        <f>IF($K$170="","",VLOOKUP($K$170,'03_Thresholds_Archetypes'!$A:$M,12,FALSE))</f>
        <v>#N/A</v>
      </c>
      <c r="X170" t="e">
        <f>IF($K$170="","",VLOOKUP($K$170,'03_Thresholds_Archetypes'!$A:$M,13,FALSE))</f>
        <v>#N/A</v>
      </c>
      <c r="Y170" t="e">
        <f>IF($K$170="","",LOOKUP($L170,$M170:$R170,$S170:$X170))</f>
        <v>#N/A</v>
      </c>
      <c r="Z170">
        <f>IFERROR(VLOOKUP($A$170,'02_Benchmarks_by_NACE'!$A:$J,7,FALSE),"")</f>
        <v>175.5</v>
      </c>
      <c r="AA170">
        <f>IFERROR(VLOOKUP($A$170,'02_Benchmarks_by_NACE'!$A:$J,8,FALSE),"")</f>
        <v>263.25</v>
      </c>
      <c r="AB170">
        <f>IFERROR(VLOOKUP($A$170,'02_Benchmarks_by_NACE'!$A:$J,9,FALSE),"")</f>
        <v>438.75</v>
      </c>
      <c r="AC170">
        <f>IF(Z170="","",IF(LOWER($G$170)="lower_is_better",IF($L170&lt;=Z170*0.4,3,IF($L170&lt;=Z170*0.7,2,IF($L170&lt;=Z170,0,IF($L170&lt;=AB170,-2,-3)))),IF($L170&gt;=Z170*1.6,3,IF($L170&gt;=Z170*1.3,2,IF($L170&gt;=Z170,0,IF($L170&gt;=Z170/2,-2,-3))))))</f>
        <v>3</v>
      </c>
      <c r="AD170" t="e">
        <f>IF($K$170&lt;&gt;"",Y170,IF(Z170&lt;&gt;"",AC170,""))</f>
        <v>#N/A</v>
      </c>
      <c r="AE170" t="e">
        <f>IF(AD170="","",VLOOKUP(AD170,'04_WUStG_Mapping'!$A:$B,2,TRUE))</f>
        <v>#N/A</v>
      </c>
    </row>
    <row r="171" spans="1:31" x14ac:dyDescent="0.2">
      <c r="A171" t="s">
        <v>183</v>
      </c>
      <c r="B171" t="s">
        <v>641</v>
      </c>
      <c r="C171" t="s">
        <v>688</v>
      </c>
      <c r="D171" t="s">
        <v>795</v>
      </c>
      <c r="E171" t="s">
        <v>1110</v>
      </c>
      <c r="F171" t="s">
        <v>1621</v>
      </c>
      <c r="G171" t="s">
        <v>1626</v>
      </c>
      <c r="H171" t="s">
        <v>1666</v>
      </c>
      <c r="I171" t="s">
        <v>1684</v>
      </c>
      <c r="J171" t="s">
        <v>1712</v>
      </c>
      <c r="K171" t="s">
        <v>1753</v>
      </c>
      <c r="M171">
        <f>IF($K$171="","",VLOOKUP($K$171,'03_Thresholds_Archetypes'!$A:$M,2,FALSE))</f>
        <v>0</v>
      </c>
      <c r="N171">
        <f>IF($K$171="","",VLOOKUP($K$171,'03_Thresholds_Archetypes'!$A:$M,3,FALSE))</f>
        <v>30</v>
      </c>
      <c r="O171">
        <f>IF($K$171="","",VLOOKUP($K$171,'03_Thresholds_Archetypes'!$A:$M,4,FALSE))</f>
        <v>50</v>
      </c>
      <c r="P171">
        <f>IF($K$171="","",VLOOKUP($K$171,'03_Thresholds_Archetypes'!$A:$M,5,FALSE))</f>
        <v>70</v>
      </c>
      <c r="Q171">
        <f>IF($K$171="","",VLOOKUP($K$171,'03_Thresholds_Archetypes'!$A:$M,6,FALSE))</f>
        <v>90</v>
      </c>
      <c r="R171">
        <f>IF($K$171="","",VLOOKUP($K$171,'03_Thresholds_Archetypes'!$A:$M,7,FALSE))</f>
        <v>1000000000</v>
      </c>
      <c r="S171">
        <f>IF($K$171="","",VLOOKUP($K$171,'03_Thresholds_Archetypes'!$A:$M,8,FALSE))</f>
        <v>-3</v>
      </c>
      <c r="T171">
        <f>IF($K$171="","",VLOOKUP($K$171,'03_Thresholds_Archetypes'!$A:$M,9,FALSE))</f>
        <v>-2</v>
      </c>
      <c r="U171">
        <f>IF($K$171="","",VLOOKUP($K$171,'03_Thresholds_Archetypes'!$A:$M,10,FALSE))</f>
        <v>0</v>
      </c>
      <c r="V171">
        <f>IF($K$171="","",VLOOKUP($K$171,'03_Thresholds_Archetypes'!$A:$M,11,FALSE))</f>
        <v>2</v>
      </c>
      <c r="W171">
        <f>IF($K$171="","",VLOOKUP($K$171,'03_Thresholds_Archetypes'!$A:$M,12,FALSE))</f>
        <v>3</v>
      </c>
      <c r="X171">
        <f>IF($K$171="","",VLOOKUP($K$171,'03_Thresholds_Archetypes'!$A:$M,13,FALSE))</f>
        <v>3</v>
      </c>
      <c r="Y171">
        <f>IF($K$171="","",LOOKUP($L171,$M171:$R171,$S171:$X171))</f>
        <v>-3</v>
      </c>
      <c r="Z171">
        <f>IFERROR(VLOOKUP($A$171,'02_Benchmarks_by_NACE'!$A:$J,7,FALSE),"")</f>
        <v>50</v>
      </c>
      <c r="AA171">
        <f>IFERROR(VLOOKUP($A$171,'02_Benchmarks_by_NACE'!$A:$J,8,FALSE),"")</f>
        <v>75</v>
      </c>
      <c r="AB171">
        <f>IFERROR(VLOOKUP($A$171,'02_Benchmarks_by_NACE'!$A:$J,9,FALSE),"")</f>
        <v>100</v>
      </c>
      <c r="AC171">
        <f>IF(Z171="","",IF(LOWER($G$171)="lower_is_better",IF($L171&lt;=Z171*0.4,3,IF($L171&lt;=Z171*0.7,2,IF($L171&lt;=Z171,0,IF($L171&lt;=AB171,-2,-3)))),IF($L171&gt;=Z171*1.6,3,IF($L171&gt;=Z171*1.3,2,IF($L171&gt;=Z171,0,IF($L171&gt;=Z171/2,-2,-3))))))</f>
        <v>-3</v>
      </c>
      <c r="AD171">
        <f>IF($K$171&lt;&gt;"",Y171,IF(Z171&lt;&gt;"",AC171,""))</f>
        <v>-3</v>
      </c>
      <c r="AE171">
        <f>IF(AD171="","",VLOOKUP(AD171,'04_WUStG_Mapping'!$A:$B,2,TRUE))</f>
        <v>25</v>
      </c>
    </row>
    <row r="172" spans="1:31" x14ac:dyDescent="0.2">
      <c r="A172" t="s">
        <v>184</v>
      </c>
      <c r="B172" t="s">
        <v>641</v>
      </c>
      <c r="C172" t="s">
        <v>688</v>
      </c>
      <c r="D172" t="s">
        <v>795</v>
      </c>
      <c r="E172" t="s">
        <v>1111</v>
      </c>
      <c r="F172" t="s">
        <v>1621</v>
      </c>
      <c r="G172" t="s">
        <v>1626</v>
      </c>
      <c r="H172" t="s">
        <v>1666</v>
      </c>
      <c r="I172" t="s">
        <v>1684</v>
      </c>
      <c r="J172" t="s">
        <v>1712</v>
      </c>
      <c r="K172" t="s">
        <v>1753</v>
      </c>
      <c r="M172">
        <f>IF($K$172="","",VLOOKUP($K$172,'03_Thresholds_Archetypes'!$A:$M,2,FALSE))</f>
        <v>0</v>
      </c>
      <c r="N172">
        <f>IF($K$172="","",VLOOKUP($K$172,'03_Thresholds_Archetypes'!$A:$M,3,FALSE))</f>
        <v>30</v>
      </c>
      <c r="O172">
        <f>IF($K$172="","",VLOOKUP($K$172,'03_Thresholds_Archetypes'!$A:$M,4,FALSE))</f>
        <v>50</v>
      </c>
      <c r="P172">
        <f>IF($K$172="","",VLOOKUP($K$172,'03_Thresholds_Archetypes'!$A:$M,5,FALSE))</f>
        <v>70</v>
      </c>
      <c r="Q172">
        <f>IF($K$172="","",VLOOKUP($K$172,'03_Thresholds_Archetypes'!$A:$M,6,FALSE))</f>
        <v>90</v>
      </c>
      <c r="R172">
        <f>IF($K$172="","",VLOOKUP($K$172,'03_Thresholds_Archetypes'!$A:$M,7,FALSE))</f>
        <v>1000000000</v>
      </c>
      <c r="S172">
        <f>IF($K$172="","",VLOOKUP($K$172,'03_Thresholds_Archetypes'!$A:$M,8,FALSE))</f>
        <v>-3</v>
      </c>
      <c r="T172">
        <f>IF($K$172="","",VLOOKUP($K$172,'03_Thresholds_Archetypes'!$A:$M,9,FALSE))</f>
        <v>-2</v>
      </c>
      <c r="U172">
        <f>IF($K$172="","",VLOOKUP($K$172,'03_Thresholds_Archetypes'!$A:$M,10,FALSE))</f>
        <v>0</v>
      </c>
      <c r="V172">
        <f>IF($K$172="","",VLOOKUP($K$172,'03_Thresholds_Archetypes'!$A:$M,11,FALSE))</f>
        <v>2</v>
      </c>
      <c r="W172">
        <f>IF($K$172="","",VLOOKUP($K$172,'03_Thresholds_Archetypes'!$A:$M,12,FALSE))</f>
        <v>3</v>
      </c>
      <c r="X172">
        <f>IF($K$172="","",VLOOKUP($K$172,'03_Thresholds_Archetypes'!$A:$M,13,FALSE))</f>
        <v>3</v>
      </c>
      <c r="Y172">
        <f>IF($K$172="","",LOOKUP($L172,$M172:$R172,$S172:$X172))</f>
        <v>-3</v>
      </c>
      <c r="Z172">
        <f>IFERROR(VLOOKUP($A$172,'02_Benchmarks_by_NACE'!$A:$J,7,FALSE),"")</f>
        <v>50</v>
      </c>
      <c r="AA172">
        <f>IFERROR(VLOOKUP($A$172,'02_Benchmarks_by_NACE'!$A:$J,8,FALSE),"")</f>
        <v>75</v>
      </c>
      <c r="AB172">
        <f>IFERROR(VLOOKUP($A$172,'02_Benchmarks_by_NACE'!$A:$J,9,FALSE),"")</f>
        <v>100</v>
      </c>
      <c r="AC172">
        <f>IF(Z172="","",IF(LOWER($G$172)="lower_is_better",IF($L172&lt;=Z172*0.4,3,IF($L172&lt;=Z172*0.7,2,IF($L172&lt;=Z172,0,IF($L172&lt;=AB172,-2,-3)))),IF($L172&gt;=Z172*1.6,3,IF($L172&gt;=Z172*1.3,2,IF($L172&gt;=Z172,0,IF($L172&gt;=Z172/2,-2,-3))))))</f>
        <v>-3</v>
      </c>
      <c r="AD172">
        <f>IF($K$172&lt;&gt;"",Y172,IF(Z172&lt;&gt;"",AC172,""))</f>
        <v>-3</v>
      </c>
      <c r="AE172">
        <f>IF(AD172="","",VLOOKUP(AD172,'04_WUStG_Mapping'!$A:$B,2,TRUE))</f>
        <v>25</v>
      </c>
    </row>
    <row r="173" spans="1:31" x14ac:dyDescent="0.2">
      <c r="A173" t="s">
        <v>185</v>
      </c>
      <c r="B173" t="s">
        <v>641</v>
      </c>
      <c r="C173" t="s">
        <v>689</v>
      </c>
      <c r="D173" t="s">
        <v>796</v>
      </c>
      <c r="E173" t="s">
        <v>1112</v>
      </c>
      <c r="F173" t="s">
        <v>1611</v>
      </c>
      <c r="G173" t="s">
        <v>1627</v>
      </c>
      <c r="H173" t="s">
        <v>1668</v>
      </c>
      <c r="I173" t="s">
        <v>1692</v>
      </c>
      <c r="J173" t="s">
        <v>1705</v>
      </c>
      <c r="K173" t="s">
        <v>1775</v>
      </c>
      <c r="M173" t="e">
        <f>IF($K$173="","",VLOOKUP($K$173,'03_Thresholds_Archetypes'!$A:$M,2,FALSE))</f>
        <v>#N/A</v>
      </c>
      <c r="N173" t="e">
        <f>IF($K$173="","",VLOOKUP($K$173,'03_Thresholds_Archetypes'!$A:$M,3,FALSE))</f>
        <v>#N/A</v>
      </c>
      <c r="O173" t="e">
        <f>IF($K$173="","",VLOOKUP($K$173,'03_Thresholds_Archetypes'!$A:$M,4,FALSE))</f>
        <v>#N/A</v>
      </c>
      <c r="P173" t="e">
        <f>IF($K$173="","",VLOOKUP($K$173,'03_Thresholds_Archetypes'!$A:$M,5,FALSE))</f>
        <v>#N/A</v>
      </c>
      <c r="Q173" t="e">
        <f>IF($K$173="","",VLOOKUP($K$173,'03_Thresholds_Archetypes'!$A:$M,6,FALSE))</f>
        <v>#N/A</v>
      </c>
      <c r="R173" t="e">
        <f>IF($K$173="","",VLOOKUP($K$173,'03_Thresholds_Archetypes'!$A:$M,7,FALSE))</f>
        <v>#N/A</v>
      </c>
      <c r="S173" t="e">
        <f>IF($K$173="","",VLOOKUP($K$173,'03_Thresholds_Archetypes'!$A:$M,8,FALSE))</f>
        <v>#N/A</v>
      </c>
      <c r="T173" t="e">
        <f>IF($K$173="","",VLOOKUP($K$173,'03_Thresholds_Archetypes'!$A:$M,9,FALSE))</f>
        <v>#N/A</v>
      </c>
      <c r="U173" t="e">
        <f>IF($K$173="","",VLOOKUP($K$173,'03_Thresholds_Archetypes'!$A:$M,10,FALSE))</f>
        <v>#N/A</v>
      </c>
      <c r="V173" t="e">
        <f>IF($K$173="","",VLOOKUP($K$173,'03_Thresholds_Archetypes'!$A:$M,11,FALSE))</f>
        <v>#N/A</v>
      </c>
      <c r="W173" t="e">
        <f>IF($K$173="","",VLOOKUP($K$173,'03_Thresholds_Archetypes'!$A:$M,12,FALSE))</f>
        <v>#N/A</v>
      </c>
      <c r="X173" t="e">
        <f>IF($K$173="","",VLOOKUP($K$173,'03_Thresholds_Archetypes'!$A:$M,13,FALSE))</f>
        <v>#N/A</v>
      </c>
      <c r="Y173" t="e">
        <f>IF($K$173="","",LOOKUP($L173,$M173:$R173,$S173:$X173))</f>
        <v>#N/A</v>
      </c>
      <c r="Z173">
        <f>IFERROR(VLOOKUP($A$173,'02_Benchmarks_by_NACE'!$A:$J,7,FALSE),"")</f>
        <v>1</v>
      </c>
      <c r="AA173">
        <f>IFERROR(VLOOKUP($A$173,'02_Benchmarks_by_NACE'!$A:$J,8,FALSE),"")</f>
        <v>1.5</v>
      </c>
      <c r="AB173">
        <f>IFERROR(VLOOKUP($A$173,'02_Benchmarks_by_NACE'!$A:$J,9,FALSE),"")</f>
        <v>2.5</v>
      </c>
      <c r="AC173">
        <f>IF(Z173="","",IF(LOWER($G$173)="lower_is_better",IF($L173&lt;=Z173*0.4,3,IF($L173&lt;=Z173*0.7,2,IF($L173&lt;=Z173,0,IF($L173&lt;=AB173,-2,-3)))),IF($L173&gt;=Z173*1.6,3,IF($L173&gt;=Z173*1.3,2,IF($L173&gt;=Z173,0,IF($L173&gt;=Z173/2,-2,-3))))))</f>
        <v>3</v>
      </c>
      <c r="AD173" t="e">
        <f>IF($K$173&lt;&gt;"",Y173,IF(Z173&lt;&gt;"",AC173,""))</f>
        <v>#N/A</v>
      </c>
      <c r="AE173" t="e">
        <f>IF(AD173="","",VLOOKUP(AD173,'04_WUStG_Mapping'!$A:$B,2,TRUE))</f>
        <v>#N/A</v>
      </c>
    </row>
    <row r="174" spans="1:31" x14ac:dyDescent="0.2">
      <c r="A174" t="s">
        <v>186</v>
      </c>
      <c r="B174" t="s">
        <v>641</v>
      </c>
      <c r="C174" t="s">
        <v>689</v>
      </c>
      <c r="D174" t="s">
        <v>796</v>
      </c>
      <c r="E174" t="s">
        <v>1113</v>
      </c>
      <c r="F174" t="s">
        <v>1612</v>
      </c>
      <c r="G174" t="s">
        <v>1626</v>
      </c>
      <c r="H174" t="s">
        <v>1669</v>
      </c>
      <c r="I174" t="s">
        <v>1692</v>
      </c>
      <c r="J174" t="s">
        <v>1706</v>
      </c>
      <c r="K174" t="s">
        <v>1754</v>
      </c>
      <c r="M174">
        <f>IF($K$174="","",VLOOKUP($K$174,'03_Thresholds_Archetypes'!$A:$M,2,FALSE))</f>
        <v>0</v>
      </c>
      <c r="N174">
        <f>IF($K$174="","",VLOOKUP($K$174,'03_Thresholds_Archetypes'!$A:$M,3,FALSE))</f>
        <v>0.4</v>
      </c>
      <c r="O174">
        <f>IF($K$174="","",VLOOKUP($K$174,'03_Thresholds_Archetypes'!$A:$M,4,FALSE))</f>
        <v>0.6</v>
      </c>
      <c r="P174">
        <f>IF($K$174="","",VLOOKUP($K$174,'03_Thresholds_Archetypes'!$A:$M,5,FALSE))</f>
        <v>0.75</v>
      </c>
      <c r="Q174">
        <f>IF($K$174="","",VLOOKUP($K$174,'03_Thresholds_Archetypes'!$A:$M,6,FALSE))</f>
        <v>0.9</v>
      </c>
      <c r="R174">
        <f>IF($K$174="","",VLOOKUP($K$174,'03_Thresholds_Archetypes'!$A:$M,7,FALSE))</f>
        <v>1000000000</v>
      </c>
      <c r="S174">
        <f>IF($K$174="","",VLOOKUP($K$174,'03_Thresholds_Archetypes'!$A:$M,8,FALSE))</f>
        <v>-3</v>
      </c>
      <c r="T174">
        <f>IF($K$174="","",VLOOKUP($K$174,'03_Thresholds_Archetypes'!$A:$M,9,FALSE))</f>
        <v>-2</v>
      </c>
      <c r="U174">
        <f>IF($K$174="","",VLOOKUP($K$174,'03_Thresholds_Archetypes'!$A:$M,10,FALSE))</f>
        <v>0</v>
      </c>
      <c r="V174">
        <f>IF($K$174="","",VLOOKUP($K$174,'03_Thresholds_Archetypes'!$A:$M,11,FALSE))</f>
        <v>2</v>
      </c>
      <c r="W174">
        <f>IF($K$174="","",VLOOKUP($K$174,'03_Thresholds_Archetypes'!$A:$M,12,FALSE))</f>
        <v>3</v>
      </c>
      <c r="X174">
        <f>IF($K$174="","",VLOOKUP($K$174,'03_Thresholds_Archetypes'!$A:$M,13,FALSE))</f>
        <v>3</v>
      </c>
      <c r="Y174">
        <f>IF($K$174="","",LOOKUP($L174,$M174:$R174,$S174:$X174))</f>
        <v>-3</v>
      </c>
      <c r="Z174">
        <f>IFERROR(VLOOKUP($A$174,'02_Benchmarks_by_NACE'!$A:$J,7,FALSE),"")</f>
        <v>4.95</v>
      </c>
      <c r="AA174">
        <f>IFERROR(VLOOKUP($A$174,'02_Benchmarks_by_NACE'!$A:$J,8,FALSE),"")</f>
        <v>1</v>
      </c>
      <c r="AB174">
        <f>IFERROR(VLOOKUP($A$174,'02_Benchmarks_by_NACE'!$A:$J,9,FALSE),"")</f>
        <v>1</v>
      </c>
      <c r="AC174">
        <f>IF(Z174="","",IF(LOWER($G$174)="lower_is_better",IF($L174&lt;=Z174*0.4,3,IF($L174&lt;=Z174*0.7,2,IF($L174&lt;=Z174,0,IF($L174&lt;=AB174,-2,-3)))),IF($L174&gt;=Z174*1.6,3,IF($L174&gt;=Z174*1.3,2,IF($L174&gt;=Z174,0,IF($L174&gt;=Z174/2,-2,-3))))))</f>
        <v>-3</v>
      </c>
      <c r="AD174">
        <f>IF($K$174&lt;&gt;"",Y174,IF(Z174&lt;&gt;"",AC174,""))</f>
        <v>-3</v>
      </c>
      <c r="AE174">
        <f>IF(AD174="","",VLOOKUP(AD174,'04_WUStG_Mapping'!$A:$B,2,TRUE))</f>
        <v>25</v>
      </c>
    </row>
    <row r="175" spans="1:31" x14ac:dyDescent="0.2">
      <c r="A175" t="s">
        <v>187</v>
      </c>
      <c r="B175" t="s">
        <v>641</v>
      </c>
      <c r="C175" t="s">
        <v>689</v>
      </c>
      <c r="D175" t="s">
        <v>796</v>
      </c>
      <c r="E175" t="s">
        <v>1114</v>
      </c>
      <c r="F175" t="s">
        <v>1602</v>
      </c>
      <c r="G175" t="s">
        <v>1626</v>
      </c>
      <c r="H175" t="s">
        <v>1670</v>
      </c>
      <c r="I175" t="s">
        <v>1692</v>
      </c>
      <c r="J175" t="s">
        <v>1700</v>
      </c>
      <c r="K175" t="s">
        <v>1753</v>
      </c>
      <c r="M175">
        <f>IF($K$175="","",VLOOKUP($K$175,'03_Thresholds_Archetypes'!$A:$M,2,FALSE))</f>
        <v>0</v>
      </c>
      <c r="N175">
        <f>IF($K$175="","",VLOOKUP($K$175,'03_Thresholds_Archetypes'!$A:$M,3,FALSE))</f>
        <v>30</v>
      </c>
      <c r="O175">
        <f>IF($K$175="","",VLOOKUP($K$175,'03_Thresholds_Archetypes'!$A:$M,4,FALSE))</f>
        <v>50</v>
      </c>
      <c r="P175">
        <f>IF($K$175="","",VLOOKUP($K$175,'03_Thresholds_Archetypes'!$A:$M,5,FALSE))</f>
        <v>70</v>
      </c>
      <c r="Q175">
        <f>IF($K$175="","",VLOOKUP($K$175,'03_Thresholds_Archetypes'!$A:$M,6,FALSE))</f>
        <v>90</v>
      </c>
      <c r="R175">
        <f>IF($K$175="","",VLOOKUP($K$175,'03_Thresholds_Archetypes'!$A:$M,7,FALSE))</f>
        <v>1000000000</v>
      </c>
      <c r="S175">
        <f>IF($K$175="","",VLOOKUP($K$175,'03_Thresholds_Archetypes'!$A:$M,8,FALSE))</f>
        <v>-3</v>
      </c>
      <c r="T175">
        <f>IF($K$175="","",VLOOKUP($K$175,'03_Thresholds_Archetypes'!$A:$M,9,FALSE))</f>
        <v>-2</v>
      </c>
      <c r="U175">
        <f>IF($K$175="","",VLOOKUP($K$175,'03_Thresholds_Archetypes'!$A:$M,10,FALSE))</f>
        <v>0</v>
      </c>
      <c r="V175">
        <f>IF($K$175="","",VLOOKUP($K$175,'03_Thresholds_Archetypes'!$A:$M,11,FALSE))</f>
        <v>2</v>
      </c>
      <c r="W175">
        <f>IF($K$175="","",VLOOKUP($K$175,'03_Thresholds_Archetypes'!$A:$M,12,FALSE))</f>
        <v>3</v>
      </c>
      <c r="X175">
        <f>IF($K$175="","",VLOOKUP($K$175,'03_Thresholds_Archetypes'!$A:$M,13,FALSE))</f>
        <v>3</v>
      </c>
      <c r="Y175">
        <f>IF($K$175="","",LOOKUP($L175,$M175:$R175,$S175:$X175))</f>
        <v>-3</v>
      </c>
      <c r="Z175">
        <f>IFERROR(VLOOKUP($A$175,'02_Benchmarks_by_NACE'!$A:$J,7,FALSE),"")</f>
        <v>39.5</v>
      </c>
      <c r="AA175">
        <f>IFERROR(VLOOKUP($A$175,'02_Benchmarks_by_NACE'!$A:$J,8,FALSE),"")</f>
        <v>59.25</v>
      </c>
      <c r="AB175">
        <f>IFERROR(VLOOKUP($A$175,'02_Benchmarks_by_NACE'!$A:$J,9,FALSE),"")</f>
        <v>98.75</v>
      </c>
      <c r="AC175">
        <f>IF(Z175="","",IF(LOWER($G$175)="lower_is_better",IF($L175&lt;=Z175*0.4,3,IF($L175&lt;=Z175*0.7,2,IF($L175&lt;=Z175,0,IF($L175&lt;=AB175,-2,-3)))),IF($L175&gt;=Z175*1.6,3,IF($L175&gt;=Z175*1.3,2,IF($L175&gt;=Z175,0,IF($L175&gt;=Z175/2,-2,-3))))))</f>
        <v>-3</v>
      </c>
      <c r="AD175">
        <f>IF($K$175&lt;&gt;"",Y175,IF(Z175&lt;&gt;"",AC175,""))</f>
        <v>-3</v>
      </c>
      <c r="AE175">
        <f>IF(AD175="","",VLOOKUP(AD175,'04_WUStG_Mapping'!$A:$B,2,TRUE))</f>
        <v>25</v>
      </c>
    </row>
    <row r="176" spans="1:31" x14ac:dyDescent="0.2">
      <c r="A176" t="s">
        <v>188</v>
      </c>
      <c r="B176" t="s">
        <v>641</v>
      </c>
      <c r="C176" t="s">
        <v>689</v>
      </c>
      <c r="D176" t="s">
        <v>797</v>
      </c>
      <c r="E176" t="s">
        <v>1115</v>
      </c>
      <c r="F176" t="s">
        <v>1616</v>
      </c>
      <c r="G176" t="s">
        <v>1627</v>
      </c>
      <c r="H176" t="s">
        <v>1672</v>
      </c>
      <c r="I176" t="s">
        <v>1692</v>
      </c>
      <c r="J176" t="s">
        <v>1700</v>
      </c>
      <c r="K176" t="s">
        <v>1775</v>
      </c>
      <c r="M176" t="e">
        <f>IF($K$176="","",VLOOKUP($K$176,'03_Thresholds_Archetypes'!$A:$M,2,FALSE))</f>
        <v>#N/A</v>
      </c>
      <c r="N176" t="e">
        <f>IF($K$176="","",VLOOKUP($K$176,'03_Thresholds_Archetypes'!$A:$M,3,FALSE))</f>
        <v>#N/A</v>
      </c>
      <c r="O176" t="e">
        <f>IF($K$176="","",VLOOKUP($K$176,'03_Thresholds_Archetypes'!$A:$M,4,FALSE))</f>
        <v>#N/A</v>
      </c>
      <c r="P176" t="e">
        <f>IF($K$176="","",VLOOKUP($K$176,'03_Thresholds_Archetypes'!$A:$M,5,FALSE))</f>
        <v>#N/A</v>
      </c>
      <c r="Q176" t="e">
        <f>IF($K$176="","",VLOOKUP($K$176,'03_Thresholds_Archetypes'!$A:$M,6,FALSE))</f>
        <v>#N/A</v>
      </c>
      <c r="R176" t="e">
        <f>IF($K$176="","",VLOOKUP($K$176,'03_Thresholds_Archetypes'!$A:$M,7,FALSE))</f>
        <v>#N/A</v>
      </c>
      <c r="S176" t="e">
        <f>IF($K$176="","",VLOOKUP($K$176,'03_Thresholds_Archetypes'!$A:$M,8,FALSE))</f>
        <v>#N/A</v>
      </c>
      <c r="T176" t="e">
        <f>IF($K$176="","",VLOOKUP($K$176,'03_Thresholds_Archetypes'!$A:$M,9,FALSE))</f>
        <v>#N/A</v>
      </c>
      <c r="U176" t="e">
        <f>IF($K$176="","",VLOOKUP($K$176,'03_Thresholds_Archetypes'!$A:$M,10,FALSE))</f>
        <v>#N/A</v>
      </c>
      <c r="V176" t="e">
        <f>IF($K$176="","",VLOOKUP($K$176,'03_Thresholds_Archetypes'!$A:$M,11,FALSE))</f>
        <v>#N/A</v>
      </c>
      <c r="W176" t="e">
        <f>IF($K$176="","",VLOOKUP($K$176,'03_Thresholds_Archetypes'!$A:$M,12,FALSE))</f>
        <v>#N/A</v>
      </c>
      <c r="X176" t="e">
        <f>IF($K$176="","",VLOOKUP($K$176,'03_Thresholds_Archetypes'!$A:$M,13,FALSE))</f>
        <v>#N/A</v>
      </c>
      <c r="Y176" t="e">
        <f>IF($K$176="","",LOOKUP($L176,$M176:$R176,$S176:$X176))</f>
        <v>#N/A</v>
      </c>
      <c r="Z176">
        <f>IFERROR(VLOOKUP($A$176,'02_Benchmarks_by_NACE'!$A:$J,7,FALSE),"")</f>
        <v>1</v>
      </c>
      <c r="AA176">
        <f>IFERROR(VLOOKUP($A$176,'02_Benchmarks_by_NACE'!$A:$J,8,FALSE),"")</f>
        <v>1.5</v>
      </c>
      <c r="AB176">
        <f>IFERROR(VLOOKUP($A$176,'02_Benchmarks_by_NACE'!$A:$J,9,FALSE),"")</f>
        <v>2.5</v>
      </c>
      <c r="AC176">
        <f>IF(Z176="","",IF(LOWER($G$176)="lower_is_better",IF($L176&lt;=Z176*0.4,3,IF($L176&lt;=Z176*0.7,2,IF($L176&lt;=Z176,0,IF($L176&lt;=AB176,-2,-3)))),IF($L176&gt;=Z176*1.6,3,IF($L176&gt;=Z176*1.3,2,IF($L176&gt;=Z176,0,IF($L176&gt;=Z176/2,-2,-3))))))</f>
        <v>3</v>
      </c>
      <c r="AD176" t="e">
        <f>IF($K$176&lt;&gt;"",Y176,IF(Z176&lt;&gt;"",AC176,""))</f>
        <v>#N/A</v>
      </c>
      <c r="AE176" t="e">
        <f>IF(AD176="","",VLOOKUP(AD176,'04_WUStG_Mapping'!$A:$B,2,TRUE))</f>
        <v>#N/A</v>
      </c>
    </row>
    <row r="177" spans="1:31" x14ac:dyDescent="0.2">
      <c r="A177" t="s">
        <v>189</v>
      </c>
      <c r="B177" t="s">
        <v>641</v>
      </c>
      <c r="C177" t="s">
        <v>689</v>
      </c>
      <c r="D177" t="s">
        <v>797</v>
      </c>
      <c r="E177" t="s">
        <v>1116</v>
      </c>
      <c r="F177" t="s">
        <v>1617</v>
      </c>
      <c r="G177" t="s">
        <v>1627</v>
      </c>
      <c r="H177" t="s">
        <v>1665</v>
      </c>
      <c r="I177" t="s">
        <v>1684</v>
      </c>
      <c r="J177" t="s">
        <v>1708</v>
      </c>
      <c r="K177" t="s">
        <v>1775</v>
      </c>
      <c r="M177" t="e">
        <f>IF($K$177="","",VLOOKUP($K$177,'03_Thresholds_Archetypes'!$A:$M,2,FALSE))</f>
        <v>#N/A</v>
      </c>
      <c r="N177" t="e">
        <f>IF($K$177="","",VLOOKUP($K$177,'03_Thresholds_Archetypes'!$A:$M,3,FALSE))</f>
        <v>#N/A</v>
      </c>
      <c r="O177" t="e">
        <f>IF($K$177="","",VLOOKUP($K$177,'03_Thresholds_Archetypes'!$A:$M,4,FALSE))</f>
        <v>#N/A</v>
      </c>
      <c r="P177" t="e">
        <f>IF($K$177="","",VLOOKUP($K$177,'03_Thresholds_Archetypes'!$A:$M,5,FALSE))</f>
        <v>#N/A</v>
      </c>
      <c r="Q177" t="e">
        <f>IF($K$177="","",VLOOKUP($K$177,'03_Thresholds_Archetypes'!$A:$M,6,FALSE))</f>
        <v>#N/A</v>
      </c>
      <c r="R177" t="e">
        <f>IF($K$177="","",VLOOKUP($K$177,'03_Thresholds_Archetypes'!$A:$M,7,FALSE))</f>
        <v>#N/A</v>
      </c>
      <c r="S177" t="e">
        <f>IF($K$177="","",VLOOKUP($K$177,'03_Thresholds_Archetypes'!$A:$M,8,FALSE))</f>
        <v>#N/A</v>
      </c>
      <c r="T177" t="e">
        <f>IF($K$177="","",VLOOKUP($K$177,'03_Thresholds_Archetypes'!$A:$M,9,FALSE))</f>
        <v>#N/A</v>
      </c>
      <c r="U177" t="e">
        <f>IF($K$177="","",VLOOKUP($K$177,'03_Thresholds_Archetypes'!$A:$M,10,FALSE))</f>
        <v>#N/A</v>
      </c>
      <c r="V177" t="e">
        <f>IF($K$177="","",VLOOKUP($K$177,'03_Thresholds_Archetypes'!$A:$M,11,FALSE))</f>
        <v>#N/A</v>
      </c>
      <c r="W177" t="e">
        <f>IF($K$177="","",VLOOKUP($K$177,'03_Thresholds_Archetypes'!$A:$M,12,FALSE))</f>
        <v>#N/A</v>
      </c>
      <c r="X177" t="e">
        <f>IF($K$177="","",VLOOKUP($K$177,'03_Thresholds_Archetypes'!$A:$M,13,FALSE))</f>
        <v>#N/A</v>
      </c>
      <c r="Y177" t="e">
        <f>IF($K$177="","",LOOKUP($L177,$M177:$R177,$S177:$X177))</f>
        <v>#N/A</v>
      </c>
      <c r="Z177">
        <f>IFERROR(VLOOKUP($A$177,'02_Benchmarks_by_NACE'!$A:$J,7,FALSE),"")</f>
        <v>1</v>
      </c>
      <c r="AA177">
        <f>IFERROR(VLOOKUP($A$177,'02_Benchmarks_by_NACE'!$A:$J,8,FALSE),"")</f>
        <v>1.5</v>
      </c>
      <c r="AB177">
        <f>IFERROR(VLOOKUP($A$177,'02_Benchmarks_by_NACE'!$A:$J,9,FALSE),"")</f>
        <v>2.5</v>
      </c>
      <c r="AC177">
        <f>IF(Z177="","",IF(LOWER($G$177)="lower_is_better",IF($L177&lt;=Z177*0.4,3,IF($L177&lt;=Z177*0.7,2,IF($L177&lt;=Z177,0,IF($L177&lt;=AB177,-2,-3)))),IF($L177&gt;=Z177*1.6,3,IF($L177&gt;=Z177*1.3,2,IF($L177&gt;=Z177,0,IF($L177&gt;=Z177/2,-2,-3))))))</f>
        <v>3</v>
      </c>
      <c r="AD177" t="e">
        <f>IF($K$177&lt;&gt;"",Y177,IF(Z177&lt;&gt;"",AC177,""))</f>
        <v>#N/A</v>
      </c>
      <c r="AE177" t="e">
        <f>IF(AD177="","",VLOOKUP(AD177,'04_WUStG_Mapping'!$A:$B,2,TRUE))</f>
        <v>#N/A</v>
      </c>
    </row>
    <row r="178" spans="1:31" x14ac:dyDescent="0.2">
      <c r="A178" t="s">
        <v>190</v>
      </c>
      <c r="B178" t="s">
        <v>641</v>
      </c>
      <c r="C178" t="s">
        <v>689</v>
      </c>
      <c r="D178" t="s">
        <v>797</v>
      </c>
      <c r="E178" t="s">
        <v>1117</v>
      </c>
      <c r="F178" t="s">
        <v>1607</v>
      </c>
      <c r="G178" t="s">
        <v>1626</v>
      </c>
      <c r="H178" t="s">
        <v>1673</v>
      </c>
      <c r="I178" t="s">
        <v>1692</v>
      </c>
      <c r="J178" t="s">
        <v>1700</v>
      </c>
      <c r="K178" t="s">
        <v>1774</v>
      </c>
      <c r="M178" t="e">
        <f>IF($K$178="","",VLOOKUP($K$178,'03_Thresholds_Archetypes'!$A:$M,2,FALSE))</f>
        <v>#N/A</v>
      </c>
      <c r="N178" t="e">
        <f>IF($K$178="","",VLOOKUP($K$178,'03_Thresholds_Archetypes'!$A:$M,3,FALSE))</f>
        <v>#N/A</v>
      </c>
      <c r="O178" t="e">
        <f>IF($K$178="","",VLOOKUP($K$178,'03_Thresholds_Archetypes'!$A:$M,4,FALSE))</f>
        <v>#N/A</v>
      </c>
      <c r="P178" t="e">
        <f>IF($K$178="","",VLOOKUP($K$178,'03_Thresholds_Archetypes'!$A:$M,5,FALSE))</f>
        <v>#N/A</v>
      </c>
      <c r="Q178" t="e">
        <f>IF($K$178="","",VLOOKUP($K$178,'03_Thresholds_Archetypes'!$A:$M,6,FALSE))</f>
        <v>#N/A</v>
      </c>
      <c r="R178" t="e">
        <f>IF($K$178="","",VLOOKUP($K$178,'03_Thresholds_Archetypes'!$A:$M,7,FALSE))</f>
        <v>#N/A</v>
      </c>
      <c r="S178" t="e">
        <f>IF($K$178="","",VLOOKUP($K$178,'03_Thresholds_Archetypes'!$A:$M,8,FALSE))</f>
        <v>#N/A</v>
      </c>
      <c r="T178" t="e">
        <f>IF($K$178="","",VLOOKUP($K$178,'03_Thresholds_Archetypes'!$A:$M,9,FALSE))</f>
        <v>#N/A</v>
      </c>
      <c r="U178" t="e">
        <f>IF($K$178="","",VLOOKUP($K$178,'03_Thresholds_Archetypes'!$A:$M,10,FALSE))</f>
        <v>#N/A</v>
      </c>
      <c r="V178" t="e">
        <f>IF($K$178="","",VLOOKUP($K$178,'03_Thresholds_Archetypes'!$A:$M,11,FALSE))</f>
        <v>#N/A</v>
      </c>
      <c r="W178" t="e">
        <f>IF($K$178="","",VLOOKUP($K$178,'03_Thresholds_Archetypes'!$A:$M,12,FALSE))</f>
        <v>#N/A</v>
      </c>
      <c r="X178" t="e">
        <f>IF($K$178="","",VLOOKUP($K$178,'03_Thresholds_Archetypes'!$A:$M,13,FALSE))</f>
        <v>#N/A</v>
      </c>
      <c r="Y178" t="e">
        <f>IF($K$178="","",LOOKUP($L178,$M178:$R178,$S178:$X178))</f>
        <v>#N/A</v>
      </c>
      <c r="Z178">
        <f>IFERROR(VLOOKUP($A$178,'02_Benchmarks_by_NACE'!$A:$J,7,FALSE),"")</f>
        <v>0.495</v>
      </c>
      <c r="AA178">
        <f>IFERROR(VLOOKUP($A$178,'02_Benchmarks_by_NACE'!$A:$J,8,FALSE),"")</f>
        <v>0.74249999999999994</v>
      </c>
      <c r="AB178">
        <f>IFERROR(VLOOKUP($A$178,'02_Benchmarks_by_NACE'!$A:$J,9,FALSE),"")</f>
        <v>1</v>
      </c>
      <c r="AC178">
        <f>IF(Z178="","",IF(LOWER($G$178)="lower_is_better",IF($L178&lt;=Z178*0.4,3,IF($L178&lt;=Z178*0.7,2,IF($L178&lt;=Z178,0,IF($L178&lt;=AB178,-2,-3)))),IF($L178&gt;=Z178*1.6,3,IF($L178&gt;=Z178*1.3,2,IF($L178&gt;=Z178,0,IF($L178&gt;=Z178/2,-2,-3))))))</f>
        <v>-3</v>
      </c>
      <c r="AD178" t="e">
        <f>IF($K$178&lt;&gt;"",Y178,IF(Z178&lt;&gt;"",AC178,""))</f>
        <v>#N/A</v>
      </c>
      <c r="AE178" t="e">
        <f>IF(AD178="","",VLOOKUP(AD178,'04_WUStG_Mapping'!$A:$B,2,TRUE))</f>
        <v>#N/A</v>
      </c>
    </row>
    <row r="179" spans="1:31" x14ac:dyDescent="0.2">
      <c r="A179" t="s">
        <v>191</v>
      </c>
      <c r="B179" t="s">
        <v>641</v>
      </c>
      <c r="C179" t="s">
        <v>690</v>
      </c>
      <c r="D179" t="s">
        <v>798</v>
      </c>
      <c r="E179" t="s">
        <v>1118</v>
      </c>
      <c r="F179" t="s">
        <v>1607</v>
      </c>
      <c r="G179" t="s">
        <v>1626</v>
      </c>
      <c r="H179" t="s">
        <v>1662</v>
      </c>
      <c r="I179" t="s">
        <v>1692</v>
      </c>
      <c r="J179" t="s">
        <v>1700</v>
      </c>
      <c r="K179" t="s">
        <v>1774</v>
      </c>
      <c r="M179" t="e">
        <f>IF($K$179="","",VLOOKUP($K$179,'03_Thresholds_Archetypes'!$A:$M,2,FALSE))</f>
        <v>#N/A</v>
      </c>
      <c r="N179" t="e">
        <f>IF($K$179="","",VLOOKUP($K$179,'03_Thresholds_Archetypes'!$A:$M,3,FALSE))</f>
        <v>#N/A</v>
      </c>
      <c r="O179" t="e">
        <f>IF($K$179="","",VLOOKUP($K$179,'03_Thresholds_Archetypes'!$A:$M,4,FALSE))</f>
        <v>#N/A</v>
      </c>
      <c r="P179" t="e">
        <f>IF($K$179="","",VLOOKUP($K$179,'03_Thresholds_Archetypes'!$A:$M,5,FALSE))</f>
        <v>#N/A</v>
      </c>
      <c r="Q179" t="e">
        <f>IF($K$179="","",VLOOKUP($K$179,'03_Thresholds_Archetypes'!$A:$M,6,FALSE))</f>
        <v>#N/A</v>
      </c>
      <c r="R179" t="e">
        <f>IF($K$179="","",VLOOKUP($K$179,'03_Thresholds_Archetypes'!$A:$M,7,FALSE))</f>
        <v>#N/A</v>
      </c>
      <c r="S179" t="e">
        <f>IF($K$179="","",VLOOKUP($K$179,'03_Thresholds_Archetypes'!$A:$M,8,FALSE))</f>
        <v>#N/A</v>
      </c>
      <c r="T179" t="e">
        <f>IF($K$179="","",VLOOKUP($K$179,'03_Thresholds_Archetypes'!$A:$M,9,FALSE))</f>
        <v>#N/A</v>
      </c>
      <c r="U179" t="e">
        <f>IF($K$179="","",VLOOKUP($K$179,'03_Thresholds_Archetypes'!$A:$M,10,FALSE))</f>
        <v>#N/A</v>
      </c>
      <c r="V179" t="e">
        <f>IF($K$179="","",VLOOKUP($K$179,'03_Thresholds_Archetypes'!$A:$M,11,FALSE))</f>
        <v>#N/A</v>
      </c>
      <c r="W179" t="e">
        <f>IF($K$179="","",VLOOKUP($K$179,'03_Thresholds_Archetypes'!$A:$M,12,FALSE))</f>
        <v>#N/A</v>
      </c>
      <c r="X179" t="e">
        <f>IF($K$179="","",VLOOKUP($K$179,'03_Thresholds_Archetypes'!$A:$M,13,FALSE))</f>
        <v>#N/A</v>
      </c>
      <c r="Y179" t="e">
        <f>IF($K$179="","",LOOKUP($L179,$M179:$R179,$S179:$X179))</f>
        <v>#N/A</v>
      </c>
      <c r="Z179">
        <f>IFERROR(VLOOKUP($A$179,'02_Benchmarks_by_NACE'!$A:$J,7,FALSE),"")</f>
        <v>0.64500000000000002</v>
      </c>
      <c r="AA179">
        <f>IFERROR(VLOOKUP($A$179,'02_Benchmarks_by_NACE'!$A:$J,8,FALSE),"")</f>
        <v>0.96750000000000003</v>
      </c>
      <c r="AB179">
        <f>IFERROR(VLOOKUP($A$179,'02_Benchmarks_by_NACE'!$A:$J,9,FALSE),"")</f>
        <v>1</v>
      </c>
      <c r="AC179">
        <f>IF(Z179="","",IF(LOWER($G$179)="lower_is_better",IF($L179&lt;=Z179*0.4,3,IF($L179&lt;=Z179*0.7,2,IF($L179&lt;=Z179,0,IF($L179&lt;=AB179,-2,-3)))),IF($L179&gt;=Z179*1.6,3,IF($L179&gt;=Z179*1.3,2,IF($L179&gt;=Z179,0,IF($L179&gt;=Z179/2,-2,-3))))))</f>
        <v>-3</v>
      </c>
      <c r="AD179" t="e">
        <f>IF($K$179&lt;&gt;"",Y179,IF(Z179&lt;&gt;"",AC179,""))</f>
        <v>#N/A</v>
      </c>
      <c r="AE179" t="e">
        <f>IF(AD179="","",VLOOKUP(AD179,'04_WUStG_Mapping'!$A:$B,2,TRUE))</f>
        <v>#N/A</v>
      </c>
    </row>
    <row r="180" spans="1:31" x14ac:dyDescent="0.2">
      <c r="A180" t="s">
        <v>192</v>
      </c>
      <c r="B180" t="s">
        <v>641</v>
      </c>
      <c r="C180" t="s">
        <v>690</v>
      </c>
      <c r="D180" t="s">
        <v>798</v>
      </c>
      <c r="E180" t="s">
        <v>1119</v>
      </c>
      <c r="F180" t="s">
        <v>1602</v>
      </c>
      <c r="G180" t="s">
        <v>1627</v>
      </c>
      <c r="H180" t="s">
        <v>1663</v>
      </c>
      <c r="I180" t="s">
        <v>1692</v>
      </c>
      <c r="J180" t="s">
        <v>1700</v>
      </c>
      <c r="K180" t="s">
        <v>1775</v>
      </c>
      <c r="M180" t="e">
        <f>IF($K$180="","",VLOOKUP($K$180,'03_Thresholds_Archetypes'!$A:$M,2,FALSE))</f>
        <v>#N/A</v>
      </c>
      <c r="N180" t="e">
        <f>IF($K$180="","",VLOOKUP($K$180,'03_Thresholds_Archetypes'!$A:$M,3,FALSE))</f>
        <v>#N/A</v>
      </c>
      <c r="O180" t="e">
        <f>IF($K$180="","",VLOOKUP($K$180,'03_Thresholds_Archetypes'!$A:$M,4,FALSE))</f>
        <v>#N/A</v>
      </c>
      <c r="P180" t="e">
        <f>IF($K$180="","",VLOOKUP($K$180,'03_Thresholds_Archetypes'!$A:$M,5,FALSE))</f>
        <v>#N/A</v>
      </c>
      <c r="Q180" t="e">
        <f>IF($K$180="","",VLOOKUP($K$180,'03_Thresholds_Archetypes'!$A:$M,6,FALSE))</f>
        <v>#N/A</v>
      </c>
      <c r="R180" t="e">
        <f>IF($K$180="","",VLOOKUP($K$180,'03_Thresholds_Archetypes'!$A:$M,7,FALSE))</f>
        <v>#N/A</v>
      </c>
      <c r="S180" t="e">
        <f>IF($K$180="","",VLOOKUP($K$180,'03_Thresholds_Archetypes'!$A:$M,8,FALSE))</f>
        <v>#N/A</v>
      </c>
      <c r="T180" t="e">
        <f>IF($K$180="","",VLOOKUP($K$180,'03_Thresholds_Archetypes'!$A:$M,9,FALSE))</f>
        <v>#N/A</v>
      </c>
      <c r="U180" t="e">
        <f>IF($K$180="","",VLOOKUP($K$180,'03_Thresholds_Archetypes'!$A:$M,10,FALSE))</f>
        <v>#N/A</v>
      </c>
      <c r="V180" t="e">
        <f>IF($K$180="","",VLOOKUP($K$180,'03_Thresholds_Archetypes'!$A:$M,11,FALSE))</f>
        <v>#N/A</v>
      </c>
      <c r="W180" t="e">
        <f>IF($K$180="","",VLOOKUP($K$180,'03_Thresholds_Archetypes'!$A:$M,12,FALSE))</f>
        <v>#N/A</v>
      </c>
      <c r="X180" t="e">
        <f>IF($K$180="","",VLOOKUP($K$180,'03_Thresholds_Archetypes'!$A:$M,13,FALSE))</f>
        <v>#N/A</v>
      </c>
      <c r="Y180" t="e">
        <f>IF($K$180="","",LOOKUP($L180,$M180:$R180,$S180:$X180))</f>
        <v>#N/A</v>
      </c>
      <c r="Z180">
        <f>IFERROR(VLOOKUP($A$180,'02_Benchmarks_by_NACE'!$A:$J,7,FALSE),"")</f>
        <v>15.5</v>
      </c>
      <c r="AA180">
        <f>IFERROR(VLOOKUP($A$180,'02_Benchmarks_by_NACE'!$A:$J,8,FALSE),"")</f>
        <v>23.25</v>
      </c>
      <c r="AB180">
        <f>IFERROR(VLOOKUP($A$180,'02_Benchmarks_by_NACE'!$A:$J,9,FALSE),"")</f>
        <v>38.75</v>
      </c>
      <c r="AC180">
        <f>IF(Z180="","",IF(LOWER($G$180)="lower_is_better",IF($L180&lt;=Z180*0.4,3,IF($L180&lt;=Z180*0.7,2,IF($L180&lt;=Z180,0,IF($L180&lt;=AB180,-2,-3)))),IF($L180&gt;=Z180*1.6,3,IF($L180&gt;=Z180*1.3,2,IF($L180&gt;=Z180,0,IF($L180&gt;=Z180/2,-2,-3))))))</f>
        <v>3</v>
      </c>
      <c r="AD180" t="e">
        <f>IF($K$180&lt;&gt;"",Y180,IF(Z180&lt;&gt;"",AC180,""))</f>
        <v>#N/A</v>
      </c>
      <c r="AE180" t="e">
        <f>IF(AD180="","",VLOOKUP(AD180,'04_WUStG_Mapping'!$A:$B,2,TRUE))</f>
        <v>#N/A</v>
      </c>
    </row>
    <row r="181" spans="1:31" x14ac:dyDescent="0.2">
      <c r="A181" t="s">
        <v>193</v>
      </c>
      <c r="B181" t="s">
        <v>641</v>
      </c>
      <c r="C181" t="s">
        <v>690</v>
      </c>
      <c r="D181" t="s">
        <v>798</v>
      </c>
      <c r="E181" t="s">
        <v>1120</v>
      </c>
      <c r="F181" t="s">
        <v>1608</v>
      </c>
      <c r="G181" t="s">
        <v>1626</v>
      </c>
      <c r="H181" t="s">
        <v>1664</v>
      </c>
      <c r="I181" t="s">
        <v>1692</v>
      </c>
      <c r="J181" t="s">
        <v>1700</v>
      </c>
      <c r="K181" t="s">
        <v>1774</v>
      </c>
      <c r="M181" t="e">
        <f>IF($K$181="","",VLOOKUP($K$181,'03_Thresholds_Archetypes'!$A:$M,2,FALSE))</f>
        <v>#N/A</v>
      </c>
      <c r="N181" t="e">
        <f>IF($K$181="","",VLOOKUP($K$181,'03_Thresholds_Archetypes'!$A:$M,3,FALSE))</f>
        <v>#N/A</v>
      </c>
      <c r="O181" t="e">
        <f>IF($K$181="","",VLOOKUP($K$181,'03_Thresholds_Archetypes'!$A:$M,4,FALSE))</f>
        <v>#N/A</v>
      </c>
      <c r="P181" t="e">
        <f>IF($K$181="","",VLOOKUP($K$181,'03_Thresholds_Archetypes'!$A:$M,5,FALSE))</f>
        <v>#N/A</v>
      </c>
      <c r="Q181" t="e">
        <f>IF($K$181="","",VLOOKUP($K$181,'03_Thresholds_Archetypes'!$A:$M,6,FALSE))</f>
        <v>#N/A</v>
      </c>
      <c r="R181" t="e">
        <f>IF($K$181="","",VLOOKUP($K$181,'03_Thresholds_Archetypes'!$A:$M,7,FALSE))</f>
        <v>#N/A</v>
      </c>
      <c r="S181" t="e">
        <f>IF($K$181="","",VLOOKUP($K$181,'03_Thresholds_Archetypes'!$A:$M,8,FALSE))</f>
        <v>#N/A</v>
      </c>
      <c r="T181" t="e">
        <f>IF($K$181="","",VLOOKUP($K$181,'03_Thresholds_Archetypes'!$A:$M,9,FALSE))</f>
        <v>#N/A</v>
      </c>
      <c r="U181" t="e">
        <f>IF($K$181="","",VLOOKUP($K$181,'03_Thresholds_Archetypes'!$A:$M,10,FALSE))</f>
        <v>#N/A</v>
      </c>
      <c r="V181" t="e">
        <f>IF($K$181="","",VLOOKUP($K$181,'03_Thresholds_Archetypes'!$A:$M,11,FALSE))</f>
        <v>#N/A</v>
      </c>
      <c r="W181" t="e">
        <f>IF($K$181="","",VLOOKUP($K$181,'03_Thresholds_Archetypes'!$A:$M,12,FALSE))</f>
        <v>#N/A</v>
      </c>
      <c r="X181" t="e">
        <f>IF($K$181="","",VLOOKUP($K$181,'03_Thresholds_Archetypes'!$A:$M,13,FALSE))</f>
        <v>#N/A</v>
      </c>
      <c r="Y181" t="e">
        <f>IF($K$181="","",LOOKUP($L181,$M181:$R181,$S181:$X181))</f>
        <v>#N/A</v>
      </c>
      <c r="Z181">
        <f>IFERROR(VLOOKUP($A$181,'02_Benchmarks_by_NACE'!$A:$J,7,FALSE),"")</f>
        <v>1.5</v>
      </c>
      <c r="AA181">
        <f>IFERROR(VLOOKUP($A$181,'02_Benchmarks_by_NACE'!$A:$J,8,FALSE),"")</f>
        <v>2.25</v>
      </c>
      <c r="AB181">
        <f>IFERROR(VLOOKUP($A$181,'02_Benchmarks_by_NACE'!$A:$J,9,FALSE),"")</f>
        <v>3.75</v>
      </c>
      <c r="AC181">
        <f>IF(Z181="","",IF(LOWER($G$181)="lower_is_better",IF($L181&lt;=Z181*0.4,3,IF($L181&lt;=Z181*0.7,2,IF($L181&lt;=Z181,0,IF($L181&lt;=AB181,-2,-3)))),IF($L181&gt;=Z181*1.6,3,IF($L181&gt;=Z181*1.3,2,IF($L181&gt;=Z181,0,IF($L181&gt;=Z181/2,-2,-3))))))</f>
        <v>-3</v>
      </c>
      <c r="AD181" t="e">
        <f>IF($K$181&lt;&gt;"",Y181,IF(Z181&lt;&gt;"",AC181,""))</f>
        <v>#N/A</v>
      </c>
      <c r="AE181" t="e">
        <f>IF(AD181="","",VLOOKUP(AD181,'04_WUStG_Mapping'!$A:$B,2,TRUE))</f>
        <v>#N/A</v>
      </c>
    </row>
    <row r="182" spans="1:31" x14ac:dyDescent="0.2">
      <c r="A182" t="s">
        <v>194</v>
      </c>
      <c r="B182" t="s">
        <v>641</v>
      </c>
      <c r="C182" t="s">
        <v>689</v>
      </c>
      <c r="D182" t="s">
        <v>799</v>
      </c>
      <c r="E182" t="s">
        <v>1121</v>
      </c>
      <c r="F182" t="s">
        <v>1602</v>
      </c>
      <c r="G182" t="s">
        <v>1626</v>
      </c>
      <c r="H182" t="s">
        <v>1666</v>
      </c>
      <c r="I182" t="s">
        <v>1692</v>
      </c>
      <c r="J182" t="s">
        <v>1710</v>
      </c>
      <c r="K182" t="s">
        <v>1753</v>
      </c>
      <c r="M182">
        <f>IF($K$182="","",VLOOKUP($K$182,'03_Thresholds_Archetypes'!$A:$M,2,FALSE))</f>
        <v>0</v>
      </c>
      <c r="N182">
        <f>IF($K$182="","",VLOOKUP($K$182,'03_Thresholds_Archetypes'!$A:$M,3,FALSE))</f>
        <v>30</v>
      </c>
      <c r="O182">
        <f>IF($K$182="","",VLOOKUP($K$182,'03_Thresholds_Archetypes'!$A:$M,4,FALSE))</f>
        <v>50</v>
      </c>
      <c r="P182">
        <f>IF($K$182="","",VLOOKUP($K$182,'03_Thresholds_Archetypes'!$A:$M,5,FALSE))</f>
        <v>70</v>
      </c>
      <c r="Q182">
        <f>IF($K$182="","",VLOOKUP($K$182,'03_Thresholds_Archetypes'!$A:$M,6,FALSE))</f>
        <v>90</v>
      </c>
      <c r="R182">
        <f>IF($K$182="","",VLOOKUP($K$182,'03_Thresholds_Archetypes'!$A:$M,7,FALSE))</f>
        <v>1000000000</v>
      </c>
      <c r="S182">
        <f>IF($K$182="","",VLOOKUP($K$182,'03_Thresholds_Archetypes'!$A:$M,8,FALSE))</f>
        <v>-3</v>
      </c>
      <c r="T182">
        <f>IF($K$182="","",VLOOKUP($K$182,'03_Thresholds_Archetypes'!$A:$M,9,FALSE))</f>
        <v>-2</v>
      </c>
      <c r="U182">
        <f>IF($K$182="","",VLOOKUP($K$182,'03_Thresholds_Archetypes'!$A:$M,10,FALSE))</f>
        <v>0</v>
      </c>
      <c r="V182">
        <f>IF($K$182="","",VLOOKUP($K$182,'03_Thresholds_Archetypes'!$A:$M,11,FALSE))</f>
        <v>2</v>
      </c>
      <c r="W182">
        <f>IF($K$182="","",VLOOKUP($K$182,'03_Thresholds_Archetypes'!$A:$M,12,FALSE))</f>
        <v>3</v>
      </c>
      <c r="X182">
        <f>IF($K$182="","",VLOOKUP($K$182,'03_Thresholds_Archetypes'!$A:$M,13,FALSE))</f>
        <v>3</v>
      </c>
      <c r="Y182">
        <f>IF($K$182="","",LOOKUP($L182,$M182:$R182,$S182:$X182))</f>
        <v>-3</v>
      </c>
      <c r="Z182">
        <f>IFERROR(VLOOKUP($A$182,'02_Benchmarks_by_NACE'!$A:$J,7,FALSE),"")</f>
        <v>50</v>
      </c>
      <c r="AA182">
        <f>IFERROR(VLOOKUP($A$182,'02_Benchmarks_by_NACE'!$A:$J,8,FALSE),"")</f>
        <v>75</v>
      </c>
      <c r="AB182">
        <f>IFERROR(VLOOKUP($A$182,'02_Benchmarks_by_NACE'!$A:$J,9,FALSE),"")</f>
        <v>100</v>
      </c>
      <c r="AC182">
        <f>IF(Z182="","",IF(LOWER($G$182)="lower_is_better",IF($L182&lt;=Z182*0.4,3,IF($L182&lt;=Z182*0.7,2,IF($L182&lt;=Z182,0,IF($L182&lt;=AB182,-2,-3)))),IF($L182&gt;=Z182*1.6,3,IF($L182&gt;=Z182*1.3,2,IF($L182&gt;=Z182,0,IF($L182&gt;=Z182/2,-2,-3))))))</f>
        <v>-3</v>
      </c>
      <c r="AD182">
        <f>IF($K$182&lt;&gt;"",Y182,IF(Z182&lt;&gt;"",AC182,""))</f>
        <v>-3</v>
      </c>
      <c r="AE182">
        <f>IF(AD182="","",VLOOKUP(AD182,'04_WUStG_Mapping'!$A:$B,2,TRUE))</f>
        <v>25</v>
      </c>
    </row>
    <row r="183" spans="1:31" x14ac:dyDescent="0.2">
      <c r="A183" t="s">
        <v>195</v>
      </c>
      <c r="B183" t="s">
        <v>641</v>
      </c>
      <c r="C183" t="s">
        <v>689</v>
      </c>
      <c r="D183" t="s">
        <v>799</v>
      </c>
      <c r="E183" t="s">
        <v>1122</v>
      </c>
      <c r="F183" t="s">
        <v>1618</v>
      </c>
      <c r="G183" t="s">
        <v>1627</v>
      </c>
      <c r="H183" t="s">
        <v>1665</v>
      </c>
      <c r="I183" t="s">
        <v>1692</v>
      </c>
      <c r="J183" t="s">
        <v>1713</v>
      </c>
      <c r="K183" t="s">
        <v>1775</v>
      </c>
      <c r="M183" t="e">
        <f>IF($K$183="","",VLOOKUP($K$183,'03_Thresholds_Archetypes'!$A:$M,2,FALSE))</f>
        <v>#N/A</v>
      </c>
      <c r="N183" t="e">
        <f>IF($K$183="","",VLOOKUP($K$183,'03_Thresholds_Archetypes'!$A:$M,3,FALSE))</f>
        <v>#N/A</v>
      </c>
      <c r="O183" t="e">
        <f>IF($K$183="","",VLOOKUP($K$183,'03_Thresholds_Archetypes'!$A:$M,4,FALSE))</f>
        <v>#N/A</v>
      </c>
      <c r="P183" t="e">
        <f>IF($K$183="","",VLOOKUP($K$183,'03_Thresholds_Archetypes'!$A:$M,5,FALSE))</f>
        <v>#N/A</v>
      </c>
      <c r="Q183" t="e">
        <f>IF($K$183="","",VLOOKUP($K$183,'03_Thresholds_Archetypes'!$A:$M,6,FALSE))</f>
        <v>#N/A</v>
      </c>
      <c r="R183" t="e">
        <f>IF($K$183="","",VLOOKUP($K$183,'03_Thresholds_Archetypes'!$A:$M,7,FALSE))</f>
        <v>#N/A</v>
      </c>
      <c r="S183" t="e">
        <f>IF($K$183="","",VLOOKUP($K$183,'03_Thresholds_Archetypes'!$A:$M,8,FALSE))</f>
        <v>#N/A</v>
      </c>
      <c r="T183" t="e">
        <f>IF($K$183="","",VLOOKUP($K$183,'03_Thresholds_Archetypes'!$A:$M,9,FALSE))</f>
        <v>#N/A</v>
      </c>
      <c r="U183" t="e">
        <f>IF($K$183="","",VLOOKUP($K$183,'03_Thresholds_Archetypes'!$A:$M,10,FALSE))</f>
        <v>#N/A</v>
      </c>
      <c r="V183" t="e">
        <f>IF($K$183="","",VLOOKUP($K$183,'03_Thresholds_Archetypes'!$A:$M,11,FALSE))</f>
        <v>#N/A</v>
      </c>
      <c r="W183" t="e">
        <f>IF($K$183="","",VLOOKUP($K$183,'03_Thresholds_Archetypes'!$A:$M,12,FALSE))</f>
        <v>#N/A</v>
      </c>
      <c r="X183" t="e">
        <f>IF($K$183="","",VLOOKUP($K$183,'03_Thresholds_Archetypes'!$A:$M,13,FALSE))</f>
        <v>#N/A</v>
      </c>
      <c r="Y183" t="e">
        <f>IF($K$183="","",LOOKUP($L183,$M183:$R183,$S183:$X183))</f>
        <v>#N/A</v>
      </c>
      <c r="Z183">
        <f>IFERROR(VLOOKUP($A$183,'02_Benchmarks_by_NACE'!$A:$J,7,FALSE),"")</f>
        <v>1</v>
      </c>
      <c r="AA183">
        <f>IFERROR(VLOOKUP($A$183,'02_Benchmarks_by_NACE'!$A:$J,8,FALSE),"")</f>
        <v>1.5</v>
      </c>
      <c r="AB183">
        <f>IFERROR(VLOOKUP($A$183,'02_Benchmarks_by_NACE'!$A:$J,9,FALSE),"")</f>
        <v>2.5</v>
      </c>
      <c r="AC183">
        <f>IF(Z183="","",IF(LOWER($G$183)="lower_is_better",IF($L183&lt;=Z183*0.4,3,IF($L183&lt;=Z183*0.7,2,IF($L183&lt;=Z183,0,IF($L183&lt;=AB183,-2,-3)))),IF($L183&gt;=Z183*1.6,3,IF($L183&gt;=Z183*1.3,2,IF($L183&gt;=Z183,0,IF($L183&gt;=Z183/2,-2,-3))))))</f>
        <v>3</v>
      </c>
      <c r="AD183" t="e">
        <f>IF($K$183&lt;&gt;"",Y183,IF(Z183&lt;&gt;"",AC183,""))</f>
        <v>#N/A</v>
      </c>
      <c r="AE183" t="e">
        <f>IF(AD183="","",VLOOKUP(AD183,'04_WUStG_Mapping'!$A:$B,2,TRUE))</f>
        <v>#N/A</v>
      </c>
    </row>
    <row r="184" spans="1:31" x14ac:dyDescent="0.2">
      <c r="A184" t="s">
        <v>196</v>
      </c>
      <c r="B184" t="s">
        <v>641</v>
      </c>
      <c r="C184" t="s">
        <v>689</v>
      </c>
      <c r="D184" t="s">
        <v>799</v>
      </c>
      <c r="E184" t="s">
        <v>1123</v>
      </c>
      <c r="F184" t="s">
        <v>1619</v>
      </c>
      <c r="G184" t="s">
        <v>1627</v>
      </c>
      <c r="H184" t="s">
        <v>1677</v>
      </c>
      <c r="I184" t="s">
        <v>1692</v>
      </c>
      <c r="J184" t="s">
        <v>1711</v>
      </c>
      <c r="K184" t="s">
        <v>1757</v>
      </c>
      <c r="M184">
        <f>IF($K$184="","",VLOOKUP($K$184,'03_Thresholds_Archetypes'!$A:$M,2,FALSE))</f>
        <v>0</v>
      </c>
      <c r="N184">
        <f>IF($K$184="","",VLOOKUP($K$184,'03_Thresholds_Archetypes'!$A:$M,3,FALSE))</f>
        <v>1.2</v>
      </c>
      <c r="O184">
        <f>IF($K$184="","",VLOOKUP($K$184,'03_Thresholds_Archetypes'!$A:$M,4,FALSE))</f>
        <v>1.4</v>
      </c>
      <c r="P184">
        <f>IF($K$184="","",VLOOKUP($K$184,'03_Thresholds_Archetypes'!$A:$M,5,FALSE))</f>
        <v>1.6</v>
      </c>
      <c r="Q184">
        <f>IF($K$184="","",VLOOKUP($K$184,'03_Thresholds_Archetypes'!$A:$M,6,FALSE))</f>
        <v>1.8</v>
      </c>
      <c r="R184">
        <f>IF($K$184="","",VLOOKUP($K$184,'03_Thresholds_Archetypes'!$A:$M,7,FALSE))</f>
        <v>1000000000</v>
      </c>
      <c r="S184">
        <f>IF($K$184="","",VLOOKUP($K$184,'03_Thresholds_Archetypes'!$A:$M,8,FALSE))</f>
        <v>3</v>
      </c>
      <c r="T184">
        <f>IF($K$184="","",VLOOKUP($K$184,'03_Thresholds_Archetypes'!$A:$M,9,FALSE))</f>
        <v>2</v>
      </c>
      <c r="U184">
        <f>IF($K$184="","",VLOOKUP($K$184,'03_Thresholds_Archetypes'!$A:$M,10,FALSE))</f>
        <v>0</v>
      </c>
      <c r="V184">
        <f>IF($K$184="","",VLOOKUP($K$184,'03_Thresholds_Archetypes'!$A:$M,11,FALSE))</f>
        <v>-2</v>
      </c>
      <c r="W184">
        <f>IF($K$184="","",VLOOKUP($K$184,'03_Thresholds_Archetypes'!$A:$M,12,FALSE))</f>
        <v>-3</v>
      </c>
      <c r="X184">
        <f>IF($K$184="","",VLOOKUP($K$184,'03_Thresholds_Archetypes'!$A:$M,13,FALSE))</f>
        <v>-3</v>
      </c>
      <c r="Y184">
        <f>IF($K$184="","",LOOKUP($L184,$M184:$R184,$S184:$X184))</f>
        <v>3</v>
      </c>
      <c r="Z184">
        <f>IFERROR(VLOOKUP($A$184,'02_Benchmarks_by_NACE'!$A:$J,7,FALSE),"")</f>
        <v>1.5049999999999999</v>
      </c>
      <c r="AA184">
        <f>IFERROR(VLOOKUP($A$184,'02_Benchmarks_by_NACE'!$A:$J,8,FALSE),"")</f>
        <v>2.2574999999999998</v>
      </c>
      <c r="AB184">
        <f>IFERROR(VLOOKUP($A$184,'02_Benchmarks_by_NACE'!$A:$J,9,FALSE),"")</f>
        <v>3.7625000000000002</v>
      </c>
      <c r="AC184">
        <f>IF(Z184="","",IF(LOWER($G$184)="lower_is_better",IF($L184&lt;=Z184*0.4,3,IF($L184&lt;=Z184*0.7,2,IF($L184&lt;=Z184,0,IF($L184&lt;=AB184,-2,-3)))),IF($L184&gt;=Z184*1.6,3,IF($L184&gt;=Z184*1.3,2,IF($L184&gt;=Z184,0,IF($L184&gt;=Z184/2,-2,-3))))))</f>
        <v>3</v>
      </c>
      <c r="AD184">
        <f>IF($K$184&lt;&gt;"",Y184,IF(Z184&lt;&gt;"",AC184,""))</f>
        <v>3</v>
      </c>
      <c r="AE184">
        <f>IF(AD184="","",VLOOKUP(AD184,'04_WUStG_Mapping'!$A:$B,2,TRUE))</f>
        <v>0</v>
      </c>
    </row>
    <row r="185" spans="1:31" x14ac:dyDescent="0.2">
      <c r="A185" t="s">
        <v>197</v>
      </c>
      <c r="B185" t="s">
        <v>641</v>
      </c>
      <c r="C185" t="s">
        <v>689</v>
      </c>
      <c r="D185" t="s">
        <v>800</v>
      </c>
      <c r="E185" t="s">
        <v>1124</v>
      </c>
      <c r="F185" t="s">
        <v>1602</v>
      </c>
      <c r="G185" t="s">
        <v>1626</v>
      </c>
      <c r="H185" t="s">
        <v>1655</v>
      </c>
      <c r="I185" t="s">
        <v>1692</v>
      </c>
      <c r="J185" t="s">
        <v>1698</v>
      </c>
      <c r="K185" t="s">
        <v>1753</v>
      </c>
      <c r="M185">
        <f>IF($K$185="","",VLOOKUP($K$185,'03_Thresholds_Archetypes'!$A:$M,2,FALSE))</f>
        <v>0</v>
      </c>
      <c r="N185">
        <f>IF($K$185="","",VLOOKUP($K$185,'03_Thresholds_Archetypes'!$A:$M,3,FALSE))</f>
        <v>30</v>
      </c>
      <c r="O185">
        <f>IF($K$185="","",VLOOKUP($K$185,'03_Thresholds_Archetypes'!$A:$M,4,FALSE))</f>
        <v>50</v>
      </c>
      <c r="P185">
        <f>IF($K$185="","",VLOOKUP($K$185,'03_Thresholds_Archetypes'!$A:$M,5,FALSE))</f>
        <v>70</v>
      </c>
      <c r="Q185">
        <f>IF($K$185="","",VLOOKUP($K$185,'03_Thresholds_Archetypes'!$A:$M,6,FALSE))</f>
        <v>90</v>
      </c>
      <c r="R185">
        <f>IF($K$185="","",VLOOKUP($K$185,'03_Thresholds_Archetypes'!$A:$M,7,FALSE))</f>
        <v>1000000000</v>
      </c>
      <c r="S185">
        <f>IF($K$185="","",VLOOKUP($K$185,'03_Thresholds_Archetypes'!$A:$M,8,FALSE))</f>
        <v>-3</v>
      </c>
      <c r="T185">
        <f>IF($K$185="","",VLOOKUP($K$185,'03_Thresholds_Archetypes'!$A:$M,9,FALSE))</f>
        <v>-2</v>
      </c>
      <c r="U185">
        <f>IF($K$185="","",VLOOKUP($K$185,'03_Thresholds_Archetypes'!$A:$M,10,FALSE))</f>
        <v>0</v>
      </c>
      <c r="V185">
        <f>IF($K$185="","",VLOOKUP($K$185,'03_Thresholds_Archetypes'!$A:$M,11,FALSE))</f>
        <v>2</v>
      </c>
      <c r="W185">
        <f>IF($K$185="","",VLOOKUP($K$185,'03_Thresholds_Archetypes'!$A:$M,12,FALSE))</f>
        <v>3</v>
      </c>
      <c r="X185">
        <f>IF($K$185="","",VLOOKUP($K$185,'03_Thresholds_Archetypes'!$A:$M,13,FALSE))</f>
        <v>3</v>
      </c>
      <c r="Y185">
        <f>IF($K$185="","",LOOKUP($L185,$M185:$R185,$S185:$X185))</f>
        <v>-3</v>
      </c>
      <c r="Z185">
        <f>IFERROR(VLOOKUP($A$185,'02_Benchmarks_by_NACE'!$A:$J,7,FALSE),"")</f>
        <v>59.5</v>
      </c>
      <c r="AA185">
        <f>IFERROR(VLOOKUP($A$185,'02_Benchmarks_by_NACE'!$A:$J,8,FALSE),"")</f>
        <v>89.25</v>
      </c>
      <c r="AB185">
        <f>IFERROR(VLOOKUP($A$185,'02_Benchmarks_by_NACE'!$A:$J,9,FALSE),"")</f>
        <v>100</v>
      </c>
      <c r="AC185">
        <f>IF(Z185="","",IF(LOWER($G$185)="lower_is_better",IF($L185&lt;=Z185*0.4,3,IF($L185&lt;=Z185*0.7,2,IF($L185&lt;=Z185,0,IF($L185&lt;=AB185,-2,-3)))),IF($L185&gt;=Z185*1.6,3,IF($L185&gt;=Z185*1.3,2,IF($L185&gt;=Z185,0,IF($L185&gt;=Z185/2,-2,-3))))))</f>
        <v>-3</v>
      </c>
      <c r="AD185">
        <f>IF($K$185&lt;&gt;"",Y185,IF(Z185&lt;&gt;"",AC185,""))</f>
        <v>-3</v>
      </c>
      <c r="AE185">
        <f>IF(AD185="","",VLOOKUP(AD185,'04_WUStG_Mapping'!$A:$B,2,TRUE))</f>
        <v>25</v>
      </c>
    </row>
    <row r="186" spans="1:31" x14ac:dyDescent="0.2">
      <c r="A186" t="s">
        <v>198</v>
      </c>
      <c r="B186" t="s">
        <v>641</v>
      </c>
      <c r="C186" t="s">
        <v>689</v>
      </c>
      <c r="D186" t="s">
        <v>800</v>
      </c>
      <c r="E186" t="s">
        <v>1125</v>
      </c>
      <c r="F186" t="s">
        <v>1604</v>
      </c>
      <c r="G186" t="s">
        <v>1626</v>
      </c>
      <c r="H186" t="s">
        <v>1657</v>
      </c>
      <c r="I186" t="s">
        <v>1692</v>
      </c>
      <c r="J186" t="s">
        <v>1698</v>
      </c>
      <c r="K186" t="s">
        <v>1753</v>
      </c>
      <c r="M186">
        <f>IF($K$186="","",VLOOKUP($K$186,'03_Thresholds_Archetypes'!$A:$M,2,FALSE))</f>
        <v>0</v>
      </c>
      <c r="N186">
        <f>IF($K$186="","",VLOOKUP($K$186,'03_Thresholds_Archetypes'!$A:$M,3,FALSE))</f>
        <v>30</v>
      </c>
      <c r="O186">
        <f>IF($K$186="","",VLOOKUP($K$186,'03_Thresholds_Archetypes'!$A:$M,4,FALSE))</f>
        <v>50</v>
      </c>
      <c r="P186">
        <f>IF($K$186="","",VLOOKUP($K$186,'03_Thresholds_Archetypes'!$A:$M,5,FALSE))</f>
        <v>70</v>
      </c>
      <c r="Q186">
        <f>IF($K$186="","",VLOOKUP($K$186,'03_Thresholds_Archetypes'!$A:$M,6,FALSE))</f>
        <v>90</v>
      </c>
      <c r="R186">
        <f>IF($K$186="","",VLOOKUP($K$186,'03_Thresholds_Archetypes'!$A:$M,7,FALSE))</f>
        <v>1000000000</v>
      </c>
      <c r="S186">
        <f>IF($K$186="","",VLOOKUP($K$186,'03_Thresholds_Archetypes'!$A:$M,8,FALSE))</f>
        <v>-3</v>
      </c>
      <c r="T186">
        <f>IF($K$186="","",VLOOKUP($K$186,'03_Thresholds_Archetypes'!$A:$M,9,FALSE))</f>
        <v>-2</v>
      </c>
      <c r="U186">
        <f>IF($K$186="","",VLOOKUP($K$186,'03_Thresholds_Archetypes'!$A:$M,10,FALSE))</f>
        <v>0</v>
      </c>
      <c r="V186">
        <f>IF($K$186="","",VLOOKUP($K$186,'03_Thresholds_Archetypes'!$A:$M,11,FALSE))</f>
        <v>2</v>
      </c>
      <c r="W186">
        <f>IF($K$186="","",VLOOKUP($K$186,'03_Thresholds_Archetypes'!$A:$M,12,FALSE))</f>
        <v>3</v>
      </c>
      <c r="X186">
        <f>IF($K$186="","",VLOOKUP($K$186,'03_Thresholds_Archetypes'!$A:$M,13,FALSE))</f>
        <v>3</v>
      </c>
      <c r="Y186">
        <f>IF($K$186="","",LOOKUP($L186,$M186:$R186,$S186:$X186))</f>
        <v>-3</v>
      </c>
      <c r="Z186">
        <f>IFERROR(VLOOKUP($A$186,'02_Benchmarks_by_NACE'!$A:$J,7,FALSE),"")</f>
        <v>82</v>
      </c>
      <c r="AA186">
        <f>IFERROR(VLOOKUP($A$186,'02_Benchmarks_by_NACE'!$A:$J,8,FALSE),"")</f>
        <v>100</v>
      </c>
      <c r="AB186">
        <f>IFERROR(VLOOKUP($A$186,'02_Benchmarks_by_NACE'!$A:$J,9,FALSE),"")</f>
        <v>100</v>
      </c>
      <c r="AC186">
        <f>IF(Z186="","",IF(LOWER($G$186)="lower_is_better",IF($L186&lt;=Z186*0.4,3,IF($L186&lt;=Z186*0.7,2,IF($L186&lt;=Z186,0,IF($L186&lt;=AB186,-2,-3)))),IF($L186&gt;=Z186*1.6,3,IF($L186&gt;=Z186*1.3,2,IF($L186&gt;=Z186,0,IF($L186&gt;=Z186/2,-2,-3))))))</f>
        <v>-3</v>
      </c>
      <c r="AD186">
        <f>IF($K$186&lt;&gt;"",Y186,IF(Z186&lt;&gt;"",AC186,""))</f>
        <v>-3</v>
      </c>
      <c r="AE186">
        <f>IF(AD186="","",VLOOKUP(AD186,'04_WUStG_Mapping'!$A:$B,2,TRUE))</f>
        <v>25</v>
      </c>
    </row>
    <row r="187" spans="1:31" x14ac:dyDescent="0.2">
      <c r="A187" t="s">
        <v>199</v>
      </c>
      <c r="B187" t="s">
        <v>641</v>
      </c>
      <c r="C187" t="s">
        <v>689</v>
      </c>
      <c r="D187" t="s">
        <v>800</v>
      </c>
      <c r="E187" t="s">
        <v>1126</v>
      </c>
      <c r="F187" t="s">
        <v>1605</v>
      </c>
      <c r="G187" t="s">
        <v>1626</v>
      </c>
      <c r="H187" t="s">
        <v>1658</v>
      </c>
      <c r="I187" t="s">
        <v>1684</v>
      </c>
      <c r="J187" t="s">
        <v>1698</v>
      </c>
      <c r="K187" t="s">
        <v>1753</v>
      </c>
      <c r="M187">
        <f>IF($K$187="","",VLOOKUP($K$187,'03_Thresholds_Archetypes'!$A:$M,2,FALSE))</f>
        <v>0</v>
      </c>
      <c r="N187">
        <f>IF($K$187="","",VLOOKUP($K$187,'03_Thresholds_Archetypes'!$A:$M,3,FALSE))</f>
        <v>30</v>
      </c>
      <c r="O187">
        <f>IF($K$187="","",VLOOKUP($K$187,'03_Thresholds_Archetypes'!$A:$M,4,FALSE))</f>
        <v>50</v>
      </c>
      <c r="P187">
        <f>IF($K$187="","",VLOOKUP($K$187,'03_Thresholds_Archetypes'!$A:$M,5,FALSE))</f>
        <v>70</v>
      </c>
      <c r="Q187">
        <f>IF($K$187="","",VLOOKUP($K$187,'03_Thresholds_Archetypes'!$A:$M,6,FALSE))</f>
        <v>90</v>
      </c>
      <c r="R187">
        <f>IF($K$187="","",VLOOKUP($K$187,'03_Thresholds_Archetypes'!$A:$M,7,FALSE))</f>
        <v>1000000000</v>
      </c>
      <c r="S187">
        <f>IF($K$187="","",VLOOKUP($K$187,'03_Thresholds_Archetypes'!$A:$M,8,FALSE))</f>
        <v>-3</v>
      </c>
      <c r="T187">
        <f>IF($K$187="","",VLOOKUP($K$187,'03_Thresholds_Archetypes'!$A:$M,9,FALSE))</f>
        <v>-2</v>
      </c>
      <c r="U187">
        <f>IF($K$187="","",VLOOKUP($K$187,'03_Thresholds_Archetypes'!$A:$M,10,FALSE))</f>
        <v>0</v>
      </c>
      <c r="V187">
        <f>IF($K$187="","",VLOOKUP($K$187,'03_Thresholds_Archetypes'!$A:$M,11,FALSE))</f>
        <v>2</v>
      </c>
      <c r="W187">
        <f>IF($K$187="","",VLOOKUP($K$187,'03_Thresholds_Archetypes'!$A:$M,12,FALSE))</f>
        <v>3</v>
      </c>
      <c r="X187">
        <f>IF($K$187="","",VLOOKUP($K$187,'03_Thresholds_Archetypes'!$A:$M,13,FALSE))</f>
        <v>3</v>
      </c>
      <c r="Y187">
        <f>IF($K$187="","",LOOKUP($L187,$M187:$R187,$S187:$X187))</f>
        <v>-3</v>
      </c>
      <c r="Z187">
        <f>IFERROR(VLOOKUP($A$187,'02_Benchmarks_by_NACE'!$A:$J,7,FALSE),"")</f>
        <v>49.5</v>
      </c>
      <c r="AA187">
        <f>IFERROR(VLOOKUP($A$187,'02_Benchmarks_by_NACE'!$A:$J,8,FALSE),"")</f>
        <v>74.25</v>
      </c>
      <c r="AB187">
        <f>IFERROR(VLOOKUP($A$187,'02_Benchmarks_by_NACE'!$A:$J,9,FALSE),"")</f>
        <v>100</v>
      </c>
      <c r="AC187">
        <f>IF(Z187="","",IF(LOWER($G$187)="lower_is_better",IF($L187&lt;=Z187*0.4,3,IF($L187&lt;=Z187*0.7,2,IF($L187&lt;=Z187,0,IF($L187&lt;=AB187,-2,-3)))),IF($L187&gt;=Z187*1.6,3,IF($L187&gt;=Z187*1.3,2,IF($L187&gt;=Z187,0,IF($L187&gt;=Z187/2,-2,-3))))))</f>
        <v>-3</v>
      </c>
      <c r="AD187">
        <f>IF($K$187&lt;&gt;"",Y187,IF(Z187&lt;&gt;"",AC187,""))</f>
        <v>-3</v>
      </c>
      <c r="AE187">
        <f>IF(AD187="","",VLOOKUP(AD187,'04_WUStG_Mapping'!$A:$B,2,TRUE))</f>
        <v>25</v>
      </c>
    </row>
    <row r="188" spans="1:31" x14ac:dyDescent="0.2">
      <c r="A188" t="s">
        <v>200</v>
      </c>
      <c r="B188" t="s">
        <v>641</v>
      </c>
      <c r="C188" t="s">
        <v>688</v>
      </c>
      <c r="D188" t="s">
        <v>801</v>
      </c>
      <c r="E188" t="s">
        <v>1127</v>
      </c>
      <c r="F188" t="s">
        <v>1606</v>
      </c>
      <c r="G188" t="s">
        <v>1627</v>
      </c>
      <c r="H188" t="s">
        <v>1659</v>
      </c>
      <c r="I188" t="s">
        <v>1685</v>
      </c>
      <c r="J188" t="s">
        <v>1700</v>
      </c>
      <c r="K188" t="s">
        <v>1755</v>
      </c>
      <c r="M188">
        <f>IF($K$188="","",VLOOKUP($K$188,'03_Thresholds_Archetypes'!$A:$M,2,FALSE))</f>
        <v>0</v>
      </c>
      <c r="N188">
        <f>IF($K$188="","",VLOOKUP($K$188,'03_Thresholds_Archetypes'!$A:$M,3,FALSE))</f>
        <v>1</v>
      </c>
      <c r="O188">
        <f>IF($K$188="","",VLOOKUP($K$188,'03_Thresholds_Archetypes'!$A:$M,4,FALSE))</f>
        <v>3</v>
      </c>
      <c r="P188">
        <f>IF($K$188="","",VLOOKUP($K$188,'03_Thresholds_Archetypes'!$A:$M,5,FALSE))</f>
        <v>5</v>
      </c>
      <c r="Q188">
        <f>IF($K$188="","",VLOOKUP($K$188,'03_Thresholds_Archetypes'!$A:$M,6,FALSE))</f>
        <v>1000000000</v>
      </c>
      <c r="R188">
        <f>IF($K$188="","",VLOOKUP($K$188,'03_Thresholds_Archetypes'!$A:$M,7,FALSE))</f>
        <v>1000000000</v>
      </c>
      <c r="S188">
        <f>IF($K$188="","",VLOOKUP($K$188,'03_Thresholds_Archetypes'!$A:$M,8,FALSE))</f>
        <v>3</v>
      </c>
      <c r="T188">
        <f>IF($K$188="","",VLOOKUP($K$188,'03_Thresholds_Archetypes'!$A:$M,9,FALSE))</f>
        <v>2</v>
      </c>
      <c r="U188">
        <f>IF($K$188="","",VLOOKUP($K$188,'03_Thresholds_Archetypes'!$A:$M,10,FALSE))</f>
        <v>0</v>
      </c>
      <c r="V188">
        <f>IF($K$188="","",VLOOKUP($K$188,'03_Thresholds_Archetypes'!$A:$M,11,FALSE))</f>
        <v>-2</v>
      </c>
      <c r="W188">
        <f>IF($K$188="","",VLOOKUP($K$188,'03_Thresholds_Archetypes'!$A:$M,12,FALSE))</f>
        <v>-3</v>
      </c>
      <c r="X188">
        <f>IF($K$188="","",VLOOKUP($K$188,'03_Thresholds_Archetypes'!$A:$M,13,FALSE))</f>
        <v>-3</v>
      </c>
      <c r="Y188">
        <f>IF($K$188="","",LOOKUP($L188,$M188:$R188,$S188:$X188))</f>
        <v>3</v>
      </c>
      <c r="Z188">
        <f>IFERROR(VLOOKUP($A$188,'02_Benchmarks_by_NACE'!$A:$J,7,FALSE),"")</f>
        <v>0.5</v>
      </c>
      <c r="AA188">
        <f>IFERROR(VLOOKUP($A$188,'02_Benchmarks_by_NACE'!$A:$J,8,FALSE),"")</f>
        <v>0.75</v>
      </c>
      <c r="AB188">
        <f>IFERROR(VLOOKUP($A$188,'02_Benchmarks_by_NACE'!$A:$J,9,FALSE),"")</f>
        <v>1.25</v>
      </c>
      <c r="AC188">
        <f>IF(Z188="","",IF(LOWER($G$188)="lower_is_better",IF($L188&lt;=Z188*0.4,3,IF($L188&lt;=Z188*0.7,2,IF($L188&lt;=Z188,0,IF($L188&lt;=AB188,-2,-3)))),IF($L188&gt;=Z188*1.6,3,IF($L188&gt;=Z188*1.3,2,IF($L188&gt;=Z188,0,IF($L188&gt;=Z188/2,-2,-3))))))</f>
        <v>3</v>
      </c>
      <c r="AD188">
        <f>IF($K$188&lt;&gt;"",Y188,IF(Z188&lt;&gt;"",AC188,""))</f>
        <v>3</v>
      </c>
      <c r="AE188">
        <f>IF(AD188="","",VLOOKUP(AD188,'04_WUStG_Mapping'!$A:$B,2,TRUE))</f>
        <v>0</v>
      </c>
    </row>
    <row r="189" spans="1:31" x14ac:dyDescent="0.2">
      <c r="A189" t="s">
        <v>201</v>
      </c>
      <c r="B189" t="s">
        <v>641</v>
      </c>
      <c r="C189" t="s">
        <v>688</v>
      </c>
      <c r="D189" t="s">
        <v>801</v>
      </c>
      <c r="E189" t="s">
        <v>1128</v>
      </c>
      <c r="F189" t="s">
        <v>1607</v>
      </c>
      <c r="G189" t="s">
        <v>1626</v>
      </c>
      <c r="H189" t="s">
        <v>1660</v>
      </c>
      <c r="I189" t="s">
        <v>1685</v>
      </c>
      <c r="J189" t="s">
        <v>1700</v>
      </c>
      <c r="K189" t="s">
        <v>1774</v>
      </c>
      <c r="M189" t="e">
        <f>IF($K$189="","",VLOOKUP($K$189,'03_Thresholds_Archetypes'!$A:$M,2,FALSE))</f>
        <v>#N/A</v>
      </c>
      <c r="N189" t="e">
        <f>IF($K$189="","",VLOOKUP($K$189,'03_Thresholds_Archetypes'!$A:$M,3,FALSE))</f>
        <v>#N/A</v>
      </c>
      <c r="O189" t="e">
        <f>IF($K$189="","",VLOOKUP($K$189,'03_Thresholds_Archetypes'!$A:$M,4,FALSE))</f>
        <v>#N/A</v>
      </c>
      <c r="P189" t="e">
        <f>IF($K$189="","",VLOOKUP($K$189,'03_Thresholds_Archetypes'!$A:$M,5,FALSE))</f>
        <v>#N/A</v>
      </c>
      <c r="Q189" t="e">
        <f>IF($K$189="","",VLOOKUP($K$189,'03_Thresholds_Archetypes'!$A:$M,6,FALSE))</f>
        <v>#N/A</v>
      </c>
      <c r="R189" t="e">
        <f>IF($K$189="","",VLOOKUP($K$189,'03_Thresholds_Archetypes'!$A:$M,7,FALSE))</f>
        <v>#N/A</v>
      </c>
      <c r="S189" t="e">
        <f>IF($K$189="","",VLOOKUP($K$189,'03_Thresholds_Archetypes'!$A:$M,8,FALSE))</f>
        <v>#N/A</v>
      </c>
      <c r="T189" t="e">
        <f>IF($K$189="","",VLOOKUP($K$189,'03_Thresholds_Archetypes'!$A:$M,9,FALSE))</f>
        <v>#N/A</v>
      </c>
      <c r="U189" t="e">
        <f>IF($K$189="","",VLOOKUP($K$189,'03_Thresholds_Archetypes'!$A:$M,10,FALSE))</f>
        <v>#N/A</v>
      </c>
      <c r="V189" t="e">
        <f>IF($K$189="","",VLOOKUP($K$189,'03_Thresholds_Archetypes'!$A:$M,11,FALSE))</f>
        <v>#N/A</v>
      </c>
      <c r="W189" t="e">
        <f>IF($K$189="","",VLOOKUP($K$189,'03_Thresholds_Archetypes'!$A:$M,12,FALSE))</f>
        <v>#N/A</v>
      </c>
      <c r="X189" t="e">
        <f>IF($K$189="","",VLOOKUP($K$189,'03_Thresholds_Archetypes'!$A:$M,13,FALSE))</f>
        <v>#N/A</v>
      </c>
      <c r="Y189" t="e">
        <f>IF($K$189="","",LOOKUP($L189,$M189:$R189,$S189:$X189))</f>
        <v>#N/A</v>
      </c>
      <c r="Z189">
        <f>IFERROR(VLOOKUP($A$189,'02_Benchmarks_by_NACE'!$A:$J,7,FALSE),"")</f>
        <v>0.66999999999999993</v>
      </c>
      <c r="AA189">
        <f>IFERROR(VLOOKUP($A$189,'02_Benchmarks_by_NACE'!$A:$J,8,FALSE),"")</f>
        <v>1</v>
      </c>
      <c r="AB189">
        <f>IFERROR(VLOOKUP($A$189,'02_Benchmarks_by_NACE'!$A:$J,9,FALSE),"")</f>
        <v>1</v>
      </c>
      <c r="AC189">
        <f>IF(Z189="","",IF(LOWER($G$189)="lower_is_better",IF($L189&lt;=Z189*0.4,3,IF($L189&lt;=Z189*0.7,2,IF($L189&lt;=Z189,0,IF($L189&lt;=AB189,-2,-3)))),IF($L189&gt;=Z189*1.6,3,IF($L189&gt;=Z189*1.3,2,IF($L189&gt;=Z189,0,IF($L189&gt;=Z189/2,-2,-3))))))</f>
        <v>-3</v>
      </c>
      <c r="AD189" t="e">
        <f>IF($K$189&lt;&gt;"",Y189,IF(Z189&lt;&gt;"",AC189,""))</f>
        <v>#N/A</v>
      </c>
      <c r="AE189" t="e">
        <f>IF(AD189="","",VLOOKUP(AD189,'04_WUStG_Mapping'!$A:$B,2,TRUE))</f>
        <v>#N/A</v>
      </c>
    </row>
    <row r="190" spans="1:31" x14ac:dyDescent="0.2">
      <c r="A190" t="s">
        <v>202</v>
      </c>
      <c r="B190" t="s">
        <v>641</v>
      </c>
      <c r="C190" t="s">
        <v>688</v>
      </c>
      <c r="D190" t="s">
        <v>801</v>
      </c>
      <c r="E190" t="s">
        <v>1129</v>
      </c>
      <c r="F190" t="s">
        <v>1607</v>
      </c>
      <c r="G190" t="s">
        <v>1626</v>
      </c>
      <c r="H190" t="s">
        <v>1661</v>
      </c>
      <c r="I190" t="s">
        <v>1685</v>
      </c>
      <c r="J190" t="s">
        <v>1700</v>
      </c>
      <c r="K190" t="s">
        <v>1774</v>
      </c>
      <c r="M190" t="e">
        <f>IF($K$190="","",VLOOKUP($K$190,'03_Thresholds_Archetypes'!$A:$M,2,FALSE))</f>
        <v>#N/A</v>
      </c>
      <c r="N190" t="e">
        <f>IF($K$190="","",VLOOKUP($K$190,'03_Thresholds_Archetypes'!$A:$M,3,FALSE))</f>
        <v>#N/A</v>
      </c>
      <c r="O190" t="e">
        <f>IF($K$190="","",VLOOKUP($K$190,'03_Thresholds_Archetypes'!$A:$M,4,FALSE))</f>
        <v>#N/A</v>
      </c>
      <c r="P190" t="e">
        <f>IF($K$190="","",VLOOKUP($K$190,'03_Thresholds_Archetypes'!$A:$M,5,FALSE))</f>
        <v>#N/A</v>
      </c>
      <c r="Q190" t="e">
        <f>IF($K$190="","",VLOOKUP($K$190,'03_Thresholds_Archetypes'!$A:$M,6,FALSE))</f>
        <v>#N/A</v>
      </c>
      <c r="R190" t="e">
        <f>IF($K$190="","",VLOOKUP($K$190,'03_Thresholds_Archetypes'!$A:$M,7,FALSE))</f>
        <v>#N/A</v>
      </c>
      <c r="S190" t="e">
        <f>IF($K$190="","",VLOOKUP($K$190,'03_Thresholds_Archetypes'!$A:$M,8,FALSE))</f>
        <v>#N/A</v>
      </c>
      <c r="T190" t="e">
        <f>IF($K$190="","",VLOOKUP($K$190,'03_Thresholds_Archetypes'!$A:$M,9,FALSE))</f>
        <v>#N/A</v>
      </c>
      <c r="U190" t="e">
        <f>IF($K$190="","",VLOOKUP($K$190,'03_Thresholds_Archetypes'!$A:$M,10,FALSE))</f>
        <v>#N/A</v>
      </c>
      <c r="V190" t="e">
        <f>IF($K$190="","",VLOOKUP($K$190,'03_Thresholds_Archetypes'!$A:$M,11,FALSE))</f>
        <v>#N/A</v>
      </c>
      <c r="W190" t="e">
        <f>IF($K$190="","",VLOOKUP($K$190,'03_Thresholds_Archetypes'!$A:$M,12,FALSE))</f>
        <v>#N/A</v>
      </c>
      <c r="X190" t="e">
        <f>IF($K$190="","",VLOOKUP($K$190,'03_Thresholds_Archetypes'!$A:$M,13,FALSE))</f>
        <v>#N/A</v>
      </c>
      <c r="Y190" t="e">
        <f>IF($K$190="","",LOOKUP($L190,$M190:$R190,$S190:$X190))</f>
        <v>#N/A</v>
      </c>
      <c r="Z190">
        <f>IFERROR(VLOOKUP($A$190,'02_Benchmarks_by_NACE'!$A:$J,7,FALSE),"")</f>
        <v>0.5</v>
      </c>
      <c r="AA190">
        <f>IFERROR(VLOOKUP($A$190,'02_Benchmarks_by_NACE'!$A:$J,8,FALSE),"")</f>
        <v>0.75</v>
      </c>
      <c r="AB190">
        <f>IFERROR(VLOOKUP($A$190,'02_Benchmarks_by_NACE'!$A:$J,9,FALSE),"")</f>
        <v>0.9</v>
      </c>
      <c r="AC190">
        <f>IF(Z190="","",IF(LOWER($G$190)="lower_is_better",IF($L190&lt;=Z190*0.4,3,IF($L190&lt;=Z190*0.7,2,IF($L190&lt;=Z190,0,IF($L190&lt;=AB190,-2,-3)))),IF($L190&gt;=Z190*1.6,3,IF($L190&gt;=Z190*1.3,2,IF($L190&gt;=Z190,0,IF($L190&gt;=Z190/2,-2,-3))))))</f>
        <v>-3</v>
      </c>
      <c r="AD190" t="e">
        <f>IF($K$190&lt;&gt;"",Y190,IF(Z190&lt;&gt;"",AC190,""))</f>
        <v>#N/A</v>
      </c>
      <c r="AE190" t="e">
        <f>IF(AD190="","",VLOOKUP(AD190,'04_WUStG_Mapping'!$A:$B,2,TRUE))</f>
        <v>#N/A</v>
      </c>
    </row>
    <row r="191" spans="1:31" x14ac:dyDescent="0.2">
      <c r="A191" t="s">
        <v>203</v>
      </c>
      <c r="B191" t="s">
        <v>642</v>
      </c>
      <c r="C191" t="s">
        <v>691</v>
      </c>
      <c r="D191" t="s">
        <v>802</v>
      </c>
      <c r="E191" t="s">
        <v>1130</v>
      </c>
      <c r="F191" t="s">
        <v>1601</v>
      </c>
      <c r="G191" t="s">
        <v>1626</v>
      </c>
      <c r="H191" t="s">
        <v>1654</v>
      </c>
      <c r="I191" t="s">
        <v>1682</v>
      </c>
      <c r="J191" t="s">
        <v>1697</v>
      </c>
      <c r="K191" t="s">
        <v>1753</v>
      </c>
      <c r="M191">
        <f>IF($K$191="","",VLOOKUP($K$191,'03_Thresholds_Archetypes'!$A:$M,2,FALSE))</f>
        <v>0</v>
      </c>
      <c r="N191">
        <f>IF($K$191="","",VLOOKUP($K$191,'03_Thresholds_Archetypes'!$A:$M,3,FALSE))</f>
        <v>30</v>
      </c>
      <c r="O191">
        <f>IF($K$191="","",VLOOKUP($K$191,'03_Thresholds_Archetypes'!$A:$M,4,FALSE))</f>
        <v>50</v>
      </c>
      <c r="P191">
        <f>IF($K$191="","",VLOOKUP($K$191,'03_Thresholds_Archetypes'!$A:$M,5,FALSE))</f>
        <v>70</v>
      </c>
      <c r="Q191">
        <f>IF($K$191="","",VLOOKUP($K$191,'03_Thresholds_Archetypes'!$A:$M,6,FALSE))</f>
        <v>90</v>
      </c>
      <c r="R191">
        <f>IF($K$191="","",VLOOKUP($K$191,'03_Thresholds_Archetypes'!$A:$M,7,FALSE))</f>
        <v>1000000000</v>
      </c>
      <c r="S191">
        <f>IF($K$191="","",VLOOKUP($K$191,'03_Thresholds_Archetypes'!$A:$M,8,FALSE))</f>
        <v>-3</v>
      </c>
      <c r="T191">
        <f>IF($K$191="","",VLOOKUP($K$191,'03_Thresholds_Archetypes'!$A:$M,9,FALSE))</f>
        <v>-2</v>
      </c>
      <c r="U191">
        <f>IF($K$191="","",VLOOKUP($K$191,'03_Thresholds_Archetypes'!$A:$M,10,FALSE))</f>
        <v>0</v>
      </c>
      <c r="V191">
        <f>IF($K$191="","",VLOOKUP($K$191,'03_Thresholds_Archetypes'!$A:$M,11,FALSE))</f>
        <v>2</v>
      </c>
      <c r="W191">
        <f>IF($K$191="","",VLOOKUP($K$191,'03_Thresholds_Archetypes'!$A:$M,12,FALSE))</f>
        <v>3</v>
      </c>
      <c r="X191">
        <f>IF($K$191="","",VLOOKUP($K$191,'03_Thresholds_Archetypes'!$A:$M,13,FALSE))</f>
        <v>3</v>
      </c>
      <c r="Y191">
        <f>IF($K$191="","",LOOKUP($L191,$M191:$R191,$S191:$X191))</f>
        <v>-3</v>
      </c>
      <c r="Z191">
        <f>IFERROR(VLOOKUP($A$191,'02_Benchmarks_by_NACE'!$A:$J,7,FALSE),"")</f>
        <v>69.5</v>
      </c>
      <c r="AA191">
        <f>IFERROR(VLOOKUP($A$191,'02_Benchmarks_by_NACE'!$A:$J,8,FALSE),"")</f>
        <v>100</v>
      </c>
      <c r="AB191">
        <f>IFERROR(VLOOKUP($A$191,'02_Benchmarks_by_NACE'!$A:$J,9,FALSE),"")</f>
        <v>100</v>
      </c>
      <c r="AC191">
        <f>IF(Z191="","",IF(LOWER($G$191)="lower_is_better",IF($L191&lt;=Z191*0.4,3,IF($L191&lt;=Z191*0.7,2,IF($L191&lt;=Z191,0,IF($L191&lt;=AB191,-2,-3)))),IF($L191&gt;=Z191*1.6,3,IF($L191&gt;=Z191*1.3,2,IF($L191&gt;=Z191,0,IF($L191&gt;=Z191/2,-2,-3))))))</f>
        <v>-3</v>
      </c>
      <c r="AD191">
        <f>IF($K$191&lt;&gt;"",Y191,IF(Z191&lt;&gt;"",AC191,""))</f>
        <v>-3</v>
      </c>
      <c r="AE191">
        <f>IF(AD191="","",VLOOKUP(AD191,'04_WUStG_Mapping'!$A:$B,2,TRUE))</f>
        <v>25</v>
      </c>
    </row>
    <row r="192" spans="1:31" x14ac:dyDescent="0.2">
      <c r="A192" t="s">
        <v>204</v>
      </c>
      <c r="B192" t="s">
        <v>642</v>
      </c>
      <c r="C192" t="s">
        <v>691</v>
      </c>
      <c r="D192" t="s">
        <v>802</v>
      </c>
      <c r="E192" t="s">
        <v>1131</v>
      </c>
      <c r="F192" t="s">
        <v>1602</v>
      </c>
      <c r="G192" t="s">
        <v>1626</v>
      </c>
      <c r="H192" t="s">
        <v>1655</v>
      </c>
      <c r="I192" t="s">
        <v>1682</v>
      </c>
      <c r="J192" t="s">
        <v>1699</v>
      </c>
      <c r="K192" t="s">
        <v>1753</v>
      </c>
      <c r="M192">
        <f>IF($K$192="","",VLOOKUP($K$192,'03_Thresholds_Archetypes'!$A:$M,2,FALSE))</f>
        <v>0</v>
      </c>
      <c r="N192">
        <f>IF($K$192="","",VLOOKUP($K$192,'03_Thresholds_Archetypes'!$A:$M,3,FALSE))</f>
        <v>30</v>
      </c>
      <c r="O192">
        <f>IF($K$192="","",VLOOKUP($K$192,'03_Thresholds_Archetypes'!$A:$M,4,FALSE))</f>
        <v>50</v>
      </c>
      <c r="P192">
        <f>IF($K$192="","",VLOOKUP($K$192,'03_Thresholds_Archetypes'!$A:$M,5,FALSE))</f>
        <v>70</v>
      </c>
      <c r="Q192">
        <f>IF($K$192="","",VLOOKUP($K$192,'03_Thresholds_Archetypes'!$A:$M,6,FALSE))</f>
        <v>90</v>
      </c>
      <c r="R192">
        <f>IF($K$192="","",VLOOKUP($K$192,'03_Thresholds_Archetypes'!$A:$M,7,FALSE))</f>
        <v>1000000000</v>
      </c>
      <c r="S192">
        <f>IF($K$192="","",VLOOKUP($K$192,'03_Thresholds_Archetypes'!$A:$M,8,FALSE))</f>
        <v>-3</v>
      </c>
      <c r="T192">
        <f>IF($K$192="","",VLOOKUP($K$192,'03_Thresholds_Archetypes'!$A:$M,9,FALSE))</f>
        <v>-2</v>
      </c>
      <c r="U192">
        <f>IF($K$192="","",VLOOKUP($K$192,'03_Thresholds_Archetypes'!$A:$M,10,FALSE))</f>
        <v>0</v>
      </c>
      <c r="V192">
        <f>IF($K$192="","",VLOOKUP($K$192,'03_Thresholds_Archetypes'!$A:$M,11,FALSE))</f>
        <v>2</v>
      </c>
      <c r="W192">
        <f>IF($K$192="","",VLOOKUP($K$192,'03_Thresholds_Archetypes'!$A:$M,12,FALSE))</f>
        <v>3</v>
      </c>
      <c r="X192">
        <f>IF($K$192="","",VLOOKUP($K$192,'03_Thresholds_Archetypes'!$A:$M,13,FALSE))</f>
        <v>3</v>
      </c>
      <c r="Y192">
        <f>IF($K$192="","",LOOKUP($L192,$M192:$R192,$S192:$X192))</f>
        <v>-3</v>
      </c>
      <c r="Z192">
        <f>IFERROR(VLOOKUP($A$192,'02_Benchmarks_by_NACE'!$A:$J,7,FALSE),"")</f>
        <v>59.5</v>
      </c>
      <c r="AA192">
        <f>IFERROR(VLOOKUP($A$192,'02_Benchmarks_by_NACE'!$A:$J,8,FALSE),"")</f>
        <v>89.25</v>
      </c>
      <c r="AB192">
        <f>IFERROR(VLOOKUP($A$192,'02_Benchmarks_by_NACE'!$A:$J,9,FALSE),"")</f>
        <v>100</v>
      </c>
      <c r="AC192">
        <f>IF(Z192="","",IF(LOWER($G$192)="lower_is_better",IF($L192&lt;=Z192*0.4,3,IF($L192&lt;=Z192*0.7,2,IF($L192&lt;=Z192,0,IF($L192&lt;=AB192,-2,-3)))),IF($L192&gt;=Z192*1.6,3,IF($L192&gt;=Z192*1.3,2,IF($L192&gt;=Z192,0,IF($L192&gt;=Z192/2,-2,-3))))))</f>
        <v>-3</v>
      </c>
      <c r="AD192">
        <f>IF($K$192&lt;&gt;"",Y192,IF(Z192&lt;&gt;"",AC192,""))</f>
        <v>-3</v>
      </c>
      <c r="AE192">
        <f>IF(AD192="","",VLOOKUP(AD192,'04_WUStG_Mapping'!$A:$B,2,TRUE))</f>
        <v>25</v>
      </c>
    </row>
    <row r="193" spans="1:31" x14ac:dyDescent="0.2">
      <c r="A193" t="s">
        <v>205</v>
      </c>
      <c r="B193" t="s">
        <v>642</v>
      </c>
      <c r="C193" t="s">
        <v>691</v>
      </c>
      <c r="D193" t="s">
        <v>802</v>
      </c>
      <c r="E193" t="s">
        <v>1132</v>
      </c>
      <c r="F193" t="s">
        <v>1603</v>
      </c>
      <c r="G193" t="s">
        <v>1627</v>
      </c>
      <c r="H193" t="s">
        <v>1656</v>
      </c>
      <c r="I193" t="s">
        <v>1682</v>
      </c>
      <c r="J193" t="s">
        <v>1699</v>
      </c>
      <c r="K193" t="s">
        <v>1755</v>
      </c>
      <c r="M193">
        <f>IF($K$193="","",VLOOKUP($K$193,'03_Thresholds_Archetypes'!$A:$M,2,FALSE))</f>
        <v>0</v>
      </c>
      <c r="N193">
        <f>IF($K$193="","",VLOOKUP($K$193,'03_Thresholds_Archetypes'!$A:$M,3,FALSE))</f>
        <v>1</v>
      </c>
      <c r="O193">
        <f>IF($K$193="","",VLOOKUP($K$193,'03_Thresholds_Archetypes'!$A:$M,4,FALSE))</f>
        <v>3</v>
      </c>
      <c r="P193">
        <f>IF($K$193="","",VLOOKUP($K$193,'03_Thresholds_Archetypes'!$A:$M,5,FALSE))</f>
        <v>5</v>
      </c>
      <c r="Q193">
        <f>IF($K$193="","",VLOOKUP($K$193,'03_Thresholds_Archetypes'!$A:$M,6,FALSE))</f>
        <v>1000000000</v>
      </c>
      <c r="R193">
        <f>IF($K$193="","",VLOOKUP($K$193,'03_Thresholds_Archetypes'!$A:$M,7,FALSE))</f>
        <v>1000000000</v>
      </c>
      <c r="S193">
        <f>IF($K$193="","",VLOOKUP($K$193,'03_Thresholds_Archetypes'!$A:$M,8,FALSE))</f>
        <v>3</v>
      </c>
      <c r="T193">
        <f>IF($K$193="","",VLOOKUP($K$193,'03_Thresholds_Archetypes'!$A:$M,9,FALSE))</f>
        <v>2</v>
      </c>
      <c r="U193">
        <f>IF($K$193="","",VLOOKUP($K$193,'03_Thresholds_Archetypes'!$A:$M,10,FALSE))</f>
        <v>0</v>
      </c>
      <c r="V193">
        <f>IF($K$193="","",VLOOKUP($K$193,'03_Thresholds_Archetypes'!$A:$M,11,FALSE))</f>
        <v>-2</v>
      </c>
      <c r="W193">
        <f>IF($K$193="","",VLOOKUP($K$193,'03_Thresholds_Archetypes'!$A:$M,12,FALSE))</f>
        <v>-3</v>
      </c>
      <c r="X193">
        <f>IF($K$193="","",VLOOKUP($K$193,'03_Thresholds_Archetypes'!$A:$M,13,FALSE))</f>
        <v>-3</v>
      </c>
      <c r="Y193">
        <f>IF($K$193="","",LOOKUP($L193,$M193:$R193,$S193:$X193))</f>
        <v>3</v>
      </c>
      <c r="Z193">
        <f>IFERROR(VLOOKUP($A$193,'02_Benchmarks_by_NACE'!$A:$J,7,FALSE),"")</f>
        <v>3</v>
      </c>
      <c r="AA193">
        <f>IFERROR(VLOOKUP($A$193,'02_Benchmarks_by_NACE'!$A:$J,8,FALSE),"")</f>
        <v>4.5</v>
      </c>
      <c r="AB193">
        <f>IFERROR(VLOOKUP($A$193,'02_Benchmarks_by_NACE'!$A:$J,9,FALSE),"")</f>
        <v>7.5</v>
      </c>
      <c r="AC193">
        <f>IF(Z193="","",IF(LOWER($G$193)="lower_is_better",IF($L193&lt;=Z193*0.4,3,IF($L193&lt;=Z193*0.7,2,IF($L193&lt;=Z193,0,IF($L193&lt;=AB193,-2,-3)))),IF($L193&gt;=Z193*1.6,3,IF($L193&gt;=Z193*1.3,2,IF($L193&gt;=Z193,0,IF($L193&gt;=Z193/2,-2,-3))))))</f>
        <v>3</v>
      </c>
      <c r="AD193">
        <f>IF($K$193&lt;&gt;"",Y193,IF(Z193&lt;&gt;"",AC193,""))</f>
        <v>3</v>
      </c>
      <c r="AE193">
        <f>IF(AD193="","",VLOOKUP(AD193,'04_WUStG_Mapping'!$A:$B,2,TRUE))</f>
        <v>0</v>
      </c>
    </row>
    <row r="194" spans="1:31" x14ac:dyDescent="0.2">
      <c r="A194" t="s">
        <v>206</v>
      </c>
      <c r="B194" t="s">
        <v>642</v>
      </c>
      <c r="C194" t="s">
        <v>692</v>
      </c>
      <c r="D194" t="s">
        <v>803</v>
      </c>
      <c r="E194" t="s">
        <v>1133</v>
      </c>
      <c r="F194" t="s">
        <v>1601</v>
      </c>
      <c r="G194" t="s">
        <v>1626</v>
      </c>
      <c r="H194" t="s">
        <v>1654</v>
      </c>
      <c r="I194" t="s">
        <v>1682</v>
      </c>
      <c r="J194" t="s">
        <v>1697</v>
      </c>
      <c r="K194" t="s">
        <v>1753</v>
      </c>
      <c r="M194">
        <f>IF($K$194="","",VLOOKUP($K$194,'03_Thresholds_Archetypes'!$A:$M,2,FALSE))</f>
        <v>0</v>
      </c>
      <c r="N194">
        <f>IF($K$194="","",VLOOKUP($K$194,'03_Thresholds_Archetypes'!$A:$M,3,FALSE))</f>
        <v>30</v>
      </c>
      <c r="O194">
        <f>IF($K$194="","",VLOOKUP($K$194,'03_Thresholds_Archetypes'!$A:$M,4,FALSE))</f>
        <v>50</v>
      </c>
      <c r="P194">
        <f>IF($K$194="","",VLOOKUP($K$194,'03_Thresholds_Archetypes'!$A:$M,5,FALSE))</f>
        <v>70</v>
      </c>
      <c r="Q194">
        <f>IF($K$194="","",VLOOKUP($K$194,'03_Thresholds_Archetypes'!$A:$M,6,FALSE))</f>
        <v>90</v>
      </c>
      <c r="R194">
        <f>IF($K$194="","",VLOOKUP($K$194,'03_Thresholds_Archetypes'!$A:$M,7,FALSE))</f>
        <v>1000000000</v>
      </c>
      <c r="S194">
        <f>IF($K$194="","",VLOOKUP($K$194,'03_Thresholds_Archetypes'!$A:$M,8,FALSE))</f>
        <v>-3</v>
      </c>
      <c r="T194">
        <f>IF($K$194="","",VLOOKUP($K$194,'03_Thresholds_Archetypes'!$A:$M,9,FALSE))</f>
        <v>-2</v>
      </c>
      <c r="U194">
        <f>IF($K$194="","",VLOOKUP($K$194,'03_Thresholds_Archetypes'!$A:$M,10,FALSE))</f>
        <v>0</v>
      </c>
      <c r="V194">
        <f>IF($K$194="","",VLOOKUP($K$194,'03_Thresholds_Archetypes'!$A:$M,11,FALSE))</f>
        <v>2</v>
      </c>
      <c r="W194">
        <f>IF($K$194="","",VLOOKUP($K$194,'03_Thresholds_Archetypes'!$A:$M,12,FALSE))</f>
        <v>3</v>
      </c>
      <c r="X194">
        <f>IF($K$194="","",VLOOKUP($K$194,'03_Thresholds_Archetypes'!$A:$M,13,FALSE))</f>
        <v>3</v>
      </c>
      <c r="Y194">
        <f>IF($K$194="","",LOOKUP($L194,$M194:$R194,$S194:$X194))</f>
        <v>-3</v>
      </c>
      <c r="Z194">
        <f>IFERROR(VLOOKUP($A$194,'02_Benchmarks_by_NACE'!$A:$J,7,FALSE),"")</f>
        <v>69.5</v>
      </c>
      <c r="AA194">
        <f>IFERROR(VLOOKUP($A$194,'02_Benchmarks_by_NACE'!$A:$J,8,FALSE),"")</f>
        <v>100</v>
      </c>
      <c r="AB194">
        <f>IFERROR(VLOOKUP($A$194,'02_Benchmarks_by_NACE'!$A:$J,9,FALSE),"")</f>
        <v>100</v>
      </c>
      <c r="AC194">
        <f>IF(Z194="","",IF(LOWER($G$194)="lower_is_better",IF($L194&lt;=Z194*0.4,3,IF($L194&lt;=Z194*0.7,2,IF($L194&lt;=Z194,0,IF($L194&lt;=AB194,-2,-3)))),IF($L194&gt;=Z194*1.6,3,IF($L194&gt;=Z194*1.3,2,IF($L194&gt;=Z194,0,IF($L194&gt;=Z194/2,-2,-3))))))</f>
        <v>-3</v>
      </c>
      <c r="AD194">
        <f>IF($K$194&lt;&gt;"",Y194,IF(Z194&lt;&gt;"",AC194,""))</f>
        <v>-3</v>
      </c>
      <c r="AE194">
        <f>IF(AD194="","",VLOOKUP(AD194,'04_WUStG_Mapping'!$A:$B,2,TRUE))</f>
        <v>25</v>
      </c>
    </row>
    <row r="195" spans="1:31" x14ac:dyDescent="0.2">
      <c r="A195" t="s">
        <v>207</v>
      </c>
      <c r="B195" t="s">
        <v>642</v>
      </c>
      <c r="C195" t="s">
        <v>692</v>
      </c>
      <c r="D195" t="s">
        <v>803</v>
      </c>
      <c r="E195" t="s">
        <v>1134</v>
      </c>
      <c r="F195" t="s">
        <v>1602</v>
      </c>
      <c r="G195" t="s">
        <v>1626</v>
      </c>
      <c r="H195" t="s">
        <v>1655</v>
      </c>
      <c r="I195" t="s">
        <v>1682</v>
      </c>
      <c r="J195" t="s">
        <v>1698</v>
      </c>
      <c r="K195" t="s">
        <v>1753</v>
      </c>
      <c r="M195">
        <f>IF($K$195="","",VLOOKUP($K$195,'03_Thresholds_Archetypes'!$A:$M,2,FALSE))</f>
        <v>0</v>
      </c>
      <c r="N195">
        <f>IF($K$195="","",VLOOKUP($K$195,'03_Thresholds_Archetypes'!$A:$M,3,FALSE))</f>
        <v>30</v>
      </c>
      <c r="O195">
        <f>IF($K$195="","",VLOOKUP($K$195,'03_Thresholds_Archetypes'!$A:$M,4,FALSE))</f>
        <v>50</v>
      </c>
      <c r="P195">
        <f>IF($K$195="","",VLOOKUP($K$195,'03_Thresholds_Archetypes'!$A:$M,5,FALSE))</f>
        <v>70</v>
      </c>
      <c r="Q195">
        <f>IF($K$195="","",VLOOKUP($K$195,'03_Thresholds_Archetypes'!$A:$M,6,FALSE))</f>
        <v>90</v>
      </c>
      <c r="R195">
        <f>IF($K$195="","",VLOOKUP($K$195,'03_Thresholds_Archetypes'!$A:$M,7,FALSE))</f>
        <v>1000000000</v>
      </c>
      <c r="S195">
        <f>IF($K$195="","",VLOOKUP($K$195,'03_Thresholds_Archetypes'!$A:$M,8,FALSE))</f>
        <v>-3</v>
      </c>
      <c r="T195">
        <f>IF($K$195="","",VLOOKUP($K$195,'03_Thresholds_Archetypes'!$A:$M,9,FALSE))</f>
        <v>-2</v>
      </c>
      <c r="U195">
        <f>IF($K$195="","",VLOOKUP($K$195,'03_Thresholds_Archetypes'!$A:$M,10,FALSE))</f>
        <v>0</v>
      </c>
      <c r="V195">
        <f>IF($K$195="","",VLOOKUP($K$195,'03_Thresholds_Archetypes'!$A:$M,11,FALSE))</f>
        <v>2</v>
      </c>
      <c r="W195">
        <f>IF($K$195="","",VLOOKUP($K$195,'03_Thresholds_Archetypes'!$A:$M,12,FALSE))</f>
        <v>3</v>
      </c>
      <c r="X195">
        <f>IF($K$195="","",VLOOKUP($K$195,'03_Thresholds_Archetypes'!$A:$M,13,FALSE))</f>
        <v>3</v>
      </c>
      <c r="Y195">
        <f>IF($K$195="","",LOOKUP($L195,$M195:$R195,$S195:$X195))</f>
        <v>-3</v>
      </c>
      <c r="Z195">
        <f>IFERROR(VLOOKUP($A$195,'02_Benchmarks_by_NACE'!$A:$J,7,FALSE),"")</f>
        <v>59.5</v>
      </c>
      <c r="AA195">
        <f>IFERROR(VLOOKUP($A$195,'02_Benchmarks_by_NACE'!$A:$J,8,FALSE),"")</f>
        <v>89.25</v>
      </c>
      <c r="AB195">
        <f>IFERROR(VLOOKUP($A$195,'02_Benchmarks_by_NACE'!$A:$J,9,FALSE),"")</f>
        <v>100</v>
      </c>
      <c r="AC195">
        <f>IF(Z195="","",IF(LOWER($G$195)="lower_is_better",IF($L195&lt;=Z195*0.4,3,IF($L195&lt;=Z195*0.7,2,IF($L195&lt;=Z195,0,IF($L195&lt;=AB195,-2,-3)))),IF($L195&gt;=Z195*1.6,3,IF($L195&gt;=Z195*1.3,2,IF($L195&gt;=Z195,0,IF($L195&gt;=Z195/2,-2,-3))))))</f>
        <v>-3</v>
      </c>
      <c r="AD195">
        <f>IF($K$195&lt;&gt;"",Y195,IF(Z195&lt;&gt;"",AC195,""))</f>
        <v>-3</v>
      </c>
      <c r="AE195">
        <f>IF(AD195="","",VLOOKUP(AD195,'04_WUStG_Mapping'!$A:$B,2,TRUE))</f>
        <v>25</v>
      </c>
    </row>
    <row r="196" spans="1:31" x14ac:dyDescent="0.2">
      <c r="A196" t="s">
        <v>208</v>
      </c>
      <c r="B196" t="s">
        <v>642</v>
      </c>
      <c r="C196" t="s">
        <v>692</v>
      </c>
      <c r="D196" t="s">
        <v>803</v>
      </c>
      <c r="E196" t="s">
        <v>1135</v>
      </c>
      <c r="F196" t="s">
        <v>1603</v>
      </c>
      <c r="G196" t="s">
        <v>1627</v>
      </c>
      <c r="H196" t="s">
        <v>1656</v>
      </c>
      <c r="I196" t="s">
        <v>1682</v>
      </c>
      <c r="J196" t="s">
        <v>1699</v>
      </c>
      <c r="K196" t="s">
        <v>1755</v>
      </c>
      <c r="M196">
        <f>IF($K$196="","",VLOOKUP($K$196,'03_Thresholds_Archetypes'!$A:$M,2,FALSE))</f>
        <v>0</v>
      </c>
      <c r="N196">
        <f>IF($K$196="","",VLOOKUP($K$196,'03_Thresholds_Archetypes'!$A:$M,3,FALSE))</f>
        <v>1</v>
      </c>
      <c r="O196">
        <f>IF($K$196="","",VLOOKUP($K$196,'03_Thresholds_Archetypes'!$A:$M,4,FALSE))</f>
        <v>3</v>
      </c>
      <c r="P196">
        <f>IF($K$196="","",VLOOKUP($K$196,'03_Thresholds_Archetypes'!$A:$M,5,FALSE))</f>
        <v>5</v>
      </c>
      <c r="Q196">
        <f>IF($K$196="","",VLOOKUP($K$196,'03_Thresholds_Archetypes'!$A:$M,6,FALSE))</f>
        <v>1000000000</v>
      </c>
      <c r="R196">
        <f>IF($K$196="","",VLOOKUP($K$196,'03_Thresholds_Archetypes'!$A:$M,7,FALSE))</f>
        <v>1000000000</v>
      </c>
      <c r="S196">
        <f>IF($K$196="","",VLOOKUP($K$196,'03_Thresholds_Archetypes'!$A:$M,8,FALSE))</f>
        <v>3</v>
      </c>
      <c r="T196">
        <f>IF($K$196="","",VLOOKUP($K$196,'03_Thresholds_Archetypes'!$A:$M,9,FALSE))</f>
        <v>2</v>
      </c>
      <c r="U196">
        <f>IF($K$196="","",VLOOKUP($K$196,'03_Thresholds_Archetypes'!$A:$M,10,FALSE))</f>
        <v>0</v>
      </c>
      <c r="V196">
        <f>IF($K$196="","",VLOOKUP($K$196,'03_Thresholds_Archetypes'!$A:$M,11,FALSE))</f>
        <v>-2</v>
      </c>
      <c r="W196">
        <f>IF($K$196="","",VLOOKUP($K$196,'03_Thresholds_Archetypes'!$A:$M,12,FALSE))</f>
        <v>-3</v>
      </c>
      <c r="X196">
        <f>IF($K$196="","",VLOOKUP($K$196,'03_Thresholds_Archetypes'!$A:$M,13,FALSE))</f>
        <v>-3</v>
      </c>
      <c r="Y196">
        <f>IF($K$196="","",LOOKUP($L196,$M196:$R196,$S196:$X196))</f>
        <v>3</v>
      </c>
      <c r="Z196">
        <f>IFERROR(VLOOKUP($A$196,'02_Benchmarks_by_NACE'!$A:$J,7,FALSE),"")</f>
        <v>3</v>
      </c>
      <c r="AA196">
        <f>IFERROR(VLOOKUP($A$196,'02_Benchmarks_by_NACE'!$A:$J,8,FALSE),"")</f>
        <v>4.5</v>
      </c>
      <c r="AB196">
        <f>IFERROR(VLOOKUP($A$196,'02_Benchmarks_by_NACE'!$A:$J,9,FALSE),"")</f>
        <v>7.5</v>
      </c>
      <c r="AC196">
        <f>IF(Z196="","",IF(LOWER($G$196)="lower_is_better",IF($L196&lt;=Z196*0.4,3,IF($L196&lt;=Z196*0.7,2,IF($L196&lt;=Z196,0,IF($L196&lt;=AB196,-2,-3)))),IF($L196&gt;=Z196*1.6,3,IF($L196&gt;=Z196*1.3,2,IF($L196&gt;=Z196,0,IF($L196&gt;=Z196/2,-2,-3))))))</f>
        <v>3</v>
      </c>
      <c r="AD196">
        <f>IF($K$196&lt;&gt;"",Y196,IF(Z196&lt;&gt;"",AC196,""))</f>
        <v>3</v>
      </c>
      <c r="AE196">
        <f>IF(AD196="","",VLOOKUP(AD196,'04_WUStG_Mapping'!$A:$B,2,TRUE))</f>
        <v>0</v>
      </c>
    </row>
    <row r="197" spans="1:31" x14ac:dyDescent="0.2">
      <c r="A197" t="s">
        <v>209</v>
      </c>
      <c r="B197" t="s">
        <v>642</v>
      </c>
      <c r="C197" t="s">
        <v>693</v>
      </c>
      <c r="D197" t="s">
        <v>804</v>
      </c>
      <c r="E197" t="s">
        <v>1136</v>
      </c>
      <c r="F197" t="s">
        <v>1601</v>
      </c>
      <c r="G197" t="s">
        <v>1626</v>
      </c>
      <c r="H197" t="s">
        <v>1654</v>
      </c>
      <c r="I197" t="s">
        <v>1682</v>
      </c>
      <c r="J197" t="s">
        <v>1697</v>
      </c>
      <c r="K197" t="s">
        <v>1753</v>
      </c>
      <c r="M197">
        <f>IF($K$197="","",VLOOKUP($K$197,'03_Thresholds_Archetypes'!$A:$M,2,FALSE))</f>
        <v>0</v>
      </c>
      <c r="N197">
        <f>IF($K$197="","",VLOOKUP($K$197,'03_Thresholds_Archetypes'!$A:$M,3,FALSE))</f>
        <v>30</v>
      </c>
      <c r="O197">
        <f>IF($K$197="","",VLOOKUP($K$197,'03_Thresholds_Archetypes'!$A:$M,4,FALSE))</f>
        <v>50</v>
      </c>
      <c r="P197">
        <f>IF($K$197="","",VLOOKUP($K$197,'03_Thresholds_Archetypes'!$A:$M,5,FALSE))</f>
        <v>70</v>
      </c>
      <c r="Q197">
        <f>IF($K$197="","",VLOOKUP($K$197,'03_Thresholds_Archetypes'!$A:$M,6,FALSE))</f>
        <v>90</v>
      </c>
      <c r="R197">
        <f>IF($K$197="","",VLOOKUP($K$197,'03_Thresholds_Archetypes'!$A:$M,7,FALSE))</f>
        <v>1000000000</v>
      </c>
      <c r="S197">
        <f>IF($K$197="","",VLOOKUP($K$197,'03_Thresholds_Archetypes'!$A:$M,8,FALSE))</f>
        <v>-3</v>
      </c>
      <c r="T197">
        <f>IF($K$197="","",VLOOKUP($K$197,'03_Thresholds_Archetypes'!$A:$M,9,FALSE))</f>
        <v>-2</v>
      </c>
      <c r="U197">
        <f>IF($K$197="","",VLOOKUP($K$197,'03_Thresholds_Archetypes'!$A:$M,10,FALSE))</f>
        <v>0</v>
      </c>
      <c r="V197">
        <f>IF($K$197="","",VLOOKUP($K$197,'03_Thresholds_Archetypes'!$A:$M,11,FALSE))</f>
        <v>2</v>
      </c>
      <c r="W197">
        <f>IF($K$197="","",VLOOKUP($K$197,'03_Thresholds_Archetypes'!$A:$M,12,FALSE))</f>
        <v>3</v>
      </c>
      <c r="X197">
        <f>IF($K$197="","",VLOOKUP($K$197,'03_Thresholds_Archetypes'!$A:$M,13,FALSE))</f>
        <v>3</v>
      </c>
      <c r="Y197">
        <f>IF($K$197="","",LOOKUP($L197,$M197:$R197,$S197:$X197))</f>
        <v>-3</v>
      </c>
      <c r="Z197">
        <f>IFERROR(VLOOKUP($A$197,'02_Benchmarks_by_NACE'!$A:$J,7,FALSE),"")</f>
        <v>69.5</v>
      </c>
      <c r="AA197">
        <f>IFERROR(VLOOKUP($A$197,'02_Benchmarks_by_NACE'!$A:$J,8,FALSE),"")</f>
        <v>100</v>
      </c>
      <c r="AB197">
        <f>IFERROR(VLOOKUP($A$197,'02_Benchmarks_by_NACE'!$A:$J,9,FALSE),"")</f>
        <v>100</v>
      </c>
      <c r="AC197">
        <f>IF(Z197="","",IF(LOWER($G$197)="lower_is_better",IF($L197&lt;=Z197*0.4,3,IF($L197&lt;=Z197*0.7,2,IF($L197&lt;=Z197,0,IF($L197&lt;=AB197,-2,-3)))),IF($L197&gt;=Z197*1.6,3,IF($L197&gt;=Z197*1.3,2,IF($L197&gt;=Z197,0,IF($L197&gt;=Z197/2,-2,-3))))))</f>
        <v>-3</v>
      </c>
      <c r="AD197">
        <f>IF($K$197&lt;&gt;"",Y197,IF(Z197&lt;&gt;"",AC197,""))</f>
        <v>-3</v>
      </c>
      <c r="AE197">
        <f>IF(AD197="","",VLOOKUP(AD197,'04_WUStG_Mapping'!$A:$B,2,TRUE))</f>
        <v>25</v>
      </c>
    </row>
    <row r="198" spans="1:31" x14ac:dyDescent="0.2">
      <c r="A198" t="s">
        <v>210</v>
      </c>
      <c r="B198" t="s">
        <v>642</v>
      </c>
      <c r="C198" t="s">
        <v>693</v>
      </c>
      <c r="D198" t="s">
        <v>804</v>
      </c>
      <c r="E198" t="s">
        <v>1137</v>
      </c>
      <c r="F198" t="s">
        <v>1602</v>
      </c>
      <c r="G198" t="s">
        <v>1626</v>
      </c>
      <c r="H198" t="s">
        <v>1655</v>
      </c>
      <c r="I198" t="s">
        <v>1682</v>
      </c>
      <c r="J198" t="s">
        <v>1698</v>
      </c>
      <c r="K198" t="s">
        <v>1753</v>
      </c>
      <c r="M198">
        <f>IF($K$198="","",VLOOKUP($K$198,'03_Thresholds_Archetypes'!$A:$M,2,FALSE))</f>
        <v>0</v>
      </c>
      <c r="N198">
        <f>IF($K$198="","",VLOOKUP($K$198,'03_Thresholds_Archetypes'!$A:$M,3,FALSE))</f>
        <v>30</v>
      </c>
      <c r="O198">
        <f>IF($K$198="","",VLOOKUP($K$198,'03_Thresholds_Archetypes'!$A:$M,4,FALSE))</f>
        <v>50</v>
      </c>
      <c r="P198">
        <f>IF($K$198="","",VLOOKUP($K$198,'03_Thresholds_Archetypes'!$A:$M,5,FALSE))</f>
        <v>70</v>
      </c>
      <c r="Q198">
        <f>IF($K$198="","",VLOOKUP($K$198,'03_Thresholds_Archetypes'!$A:$M,6,FALSE))</f>
        <v>90</v>
      </c>
      <c r="R198">
        <f>IF($K$198="","",VLOOKUP($K$198,'03_Thresholds_Archetypes'!$A:$M,7,FALSE))</f>
        <v>1000000000</v>
      </c>
      <c r="S198">
        <f>IF($K$198="","",VLOOKUP($K$198,'03_Thresholds_Archetypes'!$A:$M,8,FALSE))</f>
        <v>-3</v>
      </c>
      <c r="T198">
        <f>IF($K$198="","",VLOOKUP($K$198,'03_Thresholds_Archetypes'!$A:$M,9,FALSE))</f>
        <v>-2</v>
      </c>
      <c r="U198">
        <f>IF($K$198="","",VLOOKUP($K$198,'03_Thresholds_Archetypes'!$A:$M,10,FALSE))</f>
        <v>0</v>
      </c>
      <c r="V198">
        <f>IF($K$198="","",VLOOKUP($K$198,'03_Thresholds_Archetypes'!$A:$M,11,FALSE))</f>
        <v>2</v>
      </c>
      <c r="W198">
        <f>IF($K$198="","",VLOOKUP($K$198,'03_Thresholds_Archetypes'!$A:$M,12,FALSE))</f>
        <v>3</v>
      </c>
      <c r="X198">
        <f>IF($K$198="","",VLOOKUP($K$198,'03_Thresholds_Archetypes'!$A:$M,13,FALSE))</f>
        <v>3</v>
      </c>
      <c r="Y198">
        <f>IF($K$198="","",LOOKUP($L198,$M198:$R198,$S198:$X198))</f>
        <v>-3</v>
      </c>
      <c r="Z198">
        <f>IFERROR(VLOOKUP($A$198,'02_Benchmarks_by_NACE'!$A:$J,7,FALSE),"")</f>
        <v>59.5</v>
      </c>
      <c r="AA198">
        <f>IFERROR(VLOOKUP($A$198,'02_Benchmarks_by_NACE'!$A:$J,8,FALSE),"")</f>
        <v>89.25</v>
      </c>
      <c r="AB198">
        <f>IFERROR(VLOOKUP($A$198,'02_Benchmarks_by_NACE'!$A:$J,9,FALSE),"")</f>
        <v>100</v>
      </c>
      <c r="AC198">
        <f>IF(Z198="","",IF(LOWER($G$198)="lower_is_better",IF($L198&lt;=Z198*0.4,3,IF($L198&lt;=Z198*0.7,2,IF($L198&lt;=Z198,0,IF($L198&lt;=AB198,-2,-3)))),IF($L198&gt;=Z198*1.6,3,IF($L198&gt;=Z198*1.3,2,IF($L198&gt;=Z198,0,IF($L198&gt;=Z198/2,-2,-3))))))</f>
        <v>-3</v>
      </c>
      <c r="AD198">
        <f>IF($K$198&lt;&gt;"",Y198,IF(Z198&lt;&gt;"",AC198,""))</f>
        <v>-3</v>
      </c>
      <c r="AE198">
        <f>IF(AD198="","",VLOOKUP(AD198,'04_WUStG_Mapping'!$A:$B,2,TRUE))</f>
        <v>25</v>
      </c>
    </row>
    <row r="199" spans="1:31" x14ac:dyDescent="0.2">
      <c r="A199" t="s">
        <v>211</v>
      </c>
      <c r="B199" t="s">
        <v>642</v>
      </c>
      <c r="C199" t="s">
        <v>693</v>
      </c>
      <c r="D199" t="s">
        <v>804</v>
      </c>
      <c r="E199" t="s">
        <v>1138</v>
      </c>
      <c r="F199" t="s">
        <v>1603</v>
      </c>
      <c r="G199" t="s">
        <v>1627</v>
      </c>
      <c r="H199" t="s">
        <v>1656</v>
      </c>
      <c r="I199" t="s">
        <v>1682</v>
      </c>
      <c r="J199" t="s">
        <v>1699</v>
      </c>
      <c r="K199" t="s">
        <v>1755</v>
      </c>
      <c r="M199">
        <f>IF($K$199="","",VLOOKUP($K$199,'03_Thresholds_Archetypes'!$A:$M,2,FALSE))</f>
        <v>0</v>
      </c>
      <c r="N199">
        <f>IF($K$199="","",VLOOKUP($K$199,'03_Thresholds_Archetypes'!$A:$M,3,FALSE))</f>
        <v>1</v>
      </c>
      <c r="O199">
        <f>IF($K$199="","",VLOOKUP($K$199,'03_Thresholds_Archetypes'!$A:$M,4,FALSE))</f>
        <v>3</v>
      </c>
      <c r="P199">
        <f>IF($K$199="","",VLOOKUP($K$199,'03_Thresholds_Archetypes'!$A:$M,5,FALSE))</f>
        <v>5</v>
      </c>
      <c r="Q199">
        <f>IF($K$199="","",VLOOKUP($K$199,'03_Thresholds_Archetypes'!$A:$M,6,FALSE))</f>
        <v>1000000000</v>
      </c>
      <c r="R199">
        <f>IF($K$199="","",VLOOKUP($K$199,'03_Thresholds_Archetypes'!$A:$M,7,FALSE))</f>
        <v>1000000000</v>
      </c>
      <c r="S199">
        <f>IF($K$199="","",VLOOKUP($K$199,'03_Thresholds_Archetypes'!$A:$M,8,FALSE))</f>
        <v>3</v>
      </c>
      <c r="T199">
        <f>IF($K$199="","",VLOOKUP($K$199,'03_Thresholds_Archetypes'!$A:$M,9,FALSE))</f>
        <v>2</v>
      </c>
      <c r="U199">
        <f>IF($K$199="","",VLOOKUP($K$199,'03_Thresholds_Archetypes'!$A:$M,10,FALSE))</f>
        <v>0</v>
      </c>
      <c r="V199">
        <f>IF($K$199="","",VLOOKUP($K$199,'03_Thresholds_Archetypes'!$A:$M,11,FALSE))</f>
        <v>-2</v>
      </c>
      <c r="W199">
        <f>IF($K$199="","",VLOOKUP($K$199,'03_Thresholds_Archetypes'!$A:$M,12,FALSE))</f>
        <v>-3</v>
      </c>
      <c r="X199">
        <f>IF($K$199="","",VLOOKUP($K$199,'03_Thresholds_Archetypes'!$A:$M,13,FALSE))</f>
        <v>-3</v>
      </c>
      <c r="Y199">
        <f>IF($K$199="","",LOOKUP($L199,$M199:$R199,$S199:$X199))</f>
        <v>3</v>
      </c>
      <c r="Z199">
        <f>IFERROR(VLOOKUP($A$199,'02_Benchmarks_by_NACE'!$A:$J,7,FALSE),"")</f>
        <v>3</v>
      </c>
      <c r="AA199">
        <f>IFERROR(VLOOKUP($A$199,'02_Benchmarks_by_NACE'!$A:$J,8,FALSE),"")</f>
        <v>4.5</v>
      </c>
      <c r="AB199">
        <f>IFERROR(VLOOKUP($A$199,'02_Benchmarks_by_NACE'!$A:$J,9,FALSE),"")</f>
        <v>7.5</v>
      </c>
      <c r="AC199">
        <f>IF(Z199="","",IF(LOWER($G$199)="lower_is_better",IF($L199&lt;=Z199*0.4,3,IF($L199&lt;=Z199*0.7,2,IF($L199&lt;=Z199,0,IF($L199&lt;=AB199,-2,-3)))),IF($L199&gt;=Z199*1.6,3,IF($L199&gt;=Z199*1.3,2,IF($L199&gt;=Z199,0,IF($L199&gt;=Z199/2,-2,-3))))))</f>
        <v>3</v>
      </c>
      <c r="AD199">
        <f>IF($K$199&lt;&gt;"",Y199,IF(Z199&lt;&gt;"",AC199,""))</f>
        <v>3</v>
      </c>
      <c r="AE199">
        <f>IF(AD199="","",VLOOKUP(AD199,'04_WUStG_Mapping'!$A:$B,2,TRUE))</f>
        <v>0</v>
      </c>
    </row>
    <row r="200" spans="1:31" x14ac:dyDescent="0.2">
      <c r="A200" t="s">
        <v>212</v>
      </c>
      <c r="B200" t="s">
        <v>642</v>
      </c>
      <c r="C200" t="s">
        <v>693</v>
      </c>
      <c r="D200" t="s">
        <v>805</v>
      </c>
      <c r="E200" t="s">
        <v>1139</v>
      </c>
      <c r="F200" t="s">
        <v>1606</v>
      </c>
      <c r="G200" t="s">
        <v>1627</v>
      </c>
      <c r="H200" t="s">
        <v>1659</v>
      </c>
      <c r="I200" t="s">
        <v>1685</v>
      </c>
      <c r="J200" t="s">
        <v>1700</v>
      </c>
      <c r="K200" t="s">
        <v>1755</v>
      </c>
      <c r="M200">
        <f>IF($K$200="","",VLOOKUP($K$200,'03_Thresholds_Archetypes'!$A:$M,2,FALSE))</f>
        <v>0</v>
      </c>
      <c r="N200">
        <f>IF($K$200="","",VLOOKUP($K$200,'03_Thresholds_Archetypes'!$A:$M,3,FALSE))</f>
        <v>1</v>
      </c>
      <c r="O200">
        <f>IF($K$200="","",VLOOKUP($K$200,'03_Thresholds_Archetypes'!$A:$M,4,FALSE))</f>
        <v>3</v>
      </c>
      <c r="P200">
        <f>IF($K$200="","",VLOOKUP($K$200,'03_Thresholds_Archetypes'!$A:$M,5,FALSE))</f>
        <v>5</v>
      </c>
      <c r="Q200">
        <f>IF($K$200="","",VLOOKUP($K$200,'03_Thresholds_Archetypes'!$A:$M,6,FALSE))</f>
        <v>1000000000</v>
      </c>
      <c r="R200">
        <f>IF($K$200="","",VLOOKUP($K$200,'03_Thresholds_Archetypes'!$A:$M,7,FALSE))</f>
        <v>1000000000</v>
      </c>
      <c r="S200">
        <f>IF($K$200="","",VLOOKUP($K$200,'03_Thresholds_Archetypes'!$A:$M,8,FALSE))</f>
        <v>3</v>
      </c>
      <c r="T200">
        <f>IF($K$200="","",VLOOKUP($K$200,'03_Thresholds_Archetypes'!$A:$M,9,FALSE))</f>
        <v>2</v>
      </c>
      <c r="U200">
        <f>IF($K$200="","",VLOOKUP($K$200,'03_Thresholds_Archetypes'!$A:$M,10,FALSE))</f>
        <v>0</v>
      </c>
      <c r="V200">
        <f>IF($K$200="","",VLOOKUP($K$200,'03_Thresholds_Archetypes'!$A:$M,11,FALSE))</f>
        <v>-2</v>
      </c>
      <c r="W200">
        <f>IF($K$200="","",VLOOKUP($K$200,'03_Thresholds_Archetypes'!$A:$M,12,FALSE))</f>
        <v>-3</v>
      </c>
      <c r="X200">
        <f>IF($K$200="","",VLOOKUP($K$200,'03_Thresholds_Archetypes'!$A:$M,13,FALSE))</f>
        <v>-3</v>
      </c>
      <c r="Y200">
        <f>IF($K$200="","",LOOKUP($L200,$M200:$R200,$S200:$X200))</f>
        <v>3</v>
      </c>
      <c r="Z200">
        <f>IFERROR(VLOOKUP($A$200,'02_Benchmarks_by_NACE'!$A:$J,7,FALSE),"")</f>
        <v>0.5</v>
      </c>
      <c r="AA200">
        <f>IFERROR(VLOOKUP($A$200,'02_Benchmarks_by_NACE'!$A:$J,8,FALSE),"")</f>
        <v>0.75</v>
      </c>
      <c r="AB200">
        <f>IFERROR(VLOOKUP($A$200,'02_Benchmarks_by_NACE'!$A:$J,9,FALSE),"")</f>
        <v>1.25</v>
      </c>
      <c r="AC200">
        <f>IF(Z200="","",IF(LOWER($G$200)="lower_is_better",IF($L200&lt;=Z200*0.4,3,IF($L200&lt;=Z200*0.7,2,IF($L200&lt;=Z200,0,IF($L200&lt;=AB200,-2,-3)))),IF($L200&gt;=Z200*1.6,3,IF($L200&gt;=Z200*1.3,2,IF($L200&gt;=Z200,0,IF($L200&gt;=Z200/2,-2,-3))))))</f>
        <v>3</v>
      </c>
      <c r="AD200">
        <f>IF($K$200&lt;&gt;"",Y200,IF(Z200&lt;&gt;"",AC200,""))</f>
        <v>3</v>
      </c>
      <c r="AE200">
        <f>IF(AD200="","",VLOOKUP(AD200,'04_WUStG_Mapping'!$A:$B,2,TRUE))</f>
        <v>0</v>
      </c>
    </row>
    <row r="201" spans="1:31" x14ac:dyDescent="0.2">
      <c r="A201" t="s">
        <v>213</v>
      </c>
      <c r="B201" t="s">
        <v>642</v>
      </c>
      <c r="C201" t="s">
        <v>693</v>
      </c>
      <c r="D201" t="s">
        <v>805</v>
      </c>
      <c r="E201" t="s">
        <v>1140</v>
      </c>
      <c r="F201" t="s">
        <v>1607</v>
      </c>
      <c r="G201" t="s">
        <v>1626</v>
      </c>
      <c r="H201" t="s">
        <v>1660</v>
      </c>
      <c r="I201" t="s">
        <v>1685</v>
      </c>
      <c r="J201" t="s">
        <v>1700</v>
      </c>
      <c r="K201" t="s">
        <v>1774</v>
      </c>
      <c r="M201" t="e">
        <f>IF($K$201="","",VLOOKUP($K$201,'03_Thresholds_Archetypes'!$A:$M,2,FALSE))</f>
        <v>#N/A</v>
      </c>
      <c r="N201" t="e">
        <f>IF($K$201="","",VLOOKUP($K$201,'03_Thresholds_Archetypes'!$A:$M,3,FALSE))</f>
        <v>#N/A</v>
      </c>
      <c r="O201" t="e">
        <f>IF($K$201="","",VLOOKUP($K$201,'03_Thresholds_Archetypes'!$A:$M,4,FALSE))</f>
        <v>#N/A</v>
      </c>
      <c r="P201" t="e">
        <f>IF($K$201="","",VLOOKUP($K$201,'03_Thresholds_Archetypes'!$A:$M,5,FALSE))</f>
        <v>#N/A</v>
      </c>
      <c r="Q201" t="e">
        <f>IF($K$201="","",VLOOKUP($K$201,'03_Thresholds_Archetypes'!$A:$M,6,FALSE))</f>
        <v>#N/A</v>
      </c>
      <c r="R201" t="e">
        <f>IF($K$201="","",VLOOKUP($K$201,'03_Thresholds_Archetypes'!$A:$M,7,FALSE))</f>
        <v>#N/A</v>
      </c>
      <c r="S201" t="e">
        <f>IF($K$201="","",VLOOKUP($K$201,'03_Thresholds_Archetypes'!$A:$M,8,FALSE))</f>
        <v>#N/A</v>
      </c>
      <c r="T201" t="e">
        <f>IF($K$201="","",VLOOKUP($K$201,'03_Thresholds_Archetypes'!$A:$M,9,FALSE))</f>
        <v>#N/A</v>
      </c>
      <c r="U201" t="e">
        <f>IF($K$201="","",VLOOKUP($K$201,'03_Thresholds_Archetypes'!$A:$M,10,FALSE))</f>
        <v>#N/A</v>
      </c>
      <c r="V201" t="e">
        <f>IF($K$201="","",VLOOKUP($K$201,'03_Thresholds_Archetypes'!$A:$M,11,FALSE))</f>
        <v>#N/A</v>
      </c>
      <c r="W201" t="e">
        <f>IF($K$201="","",VLOOKUP($K$201,'03_Thresholds_Archetypes'!$A:$M,12,FALSE))</f>
        <v>#N/A</v>
      </c>
      <c r="X201" t="e">
        <f>IF($K$201="","",VLOOKUP($K$201,'03_Thresholds_Archetypes'!$A:$M,13,FALSE))</f>
        <v>#N/A</v>
      </c>
      <c r="Y201" t="e">
        <f>IF($K$201="","",LOOKUP($L201,$M201:$R201,$S201:$X201))</f>
        <v>#N/A</v>
      </c>
      <c r="Z201">
        <f>IFERROR(VLOOKUP($A$201,'02_Benchmarks_by_NACE'!$A:$J,7,FALSE),"")</f>
        <v>0.66999999999999993</v>
      </c>
      <c r="AA201">
        <f>IFERROR(VLOOKUP($A$201,'02_Benchmarks_by_NACE'!$A:$J,8,FALSE),"")</f>
        <v>1</v>
      </c>
      <c r="AB201">
        <f>IFERROR(VLOOKUP($A$201,'02_Benchmarks_by_NACE'!$A:$J,9,FALSE),"")</f>
        <v>1</v>
      </c>
      <c r="AC201">
        <f>IF(Z201="","",IF(LOWER($G$201)="lower_is_better",IF($L201&lt;=Z201*0.4,3,IF($L201&lt;=Z201*0.7,2,IF($L201&lt;=Z201,0,IF($L201&lt;=AB201,-2,-3)))),IF($L201&gt;=Z201*1.6,3,IF($L201&gt;=Z201*1.3,2,IF($L201&gt;=Z201,0,IF($L201&gt;=Z201/2,-2,-3))))))</f>
        <v>-3</v>
      </c>
      <c r="AD201" t="e">
        <f>IF($K$201&lt;&gt;"",Y201,IF(Z201&lt;&gt;"",AC201,""))</f>
        <v>#N/A</v>
      </c>
      <c r="AE201" t="e">
        <f>IF(AD201="","",VLOOKUP(AD201,'04_WUStG_Mapping'!$A:$B,2,TRUE))</f>
        <v>#N/A</v>
      </c>
    </row>
    <row r="202" spans="1:31" x14ac:dyDescent="0.2">
      <c r="A202" t="s">
        <v>214</v>
      </c>
      <c r="B202" t="s">
        <v>642</v>
      </c>
      <c r="C202" t="s">
        <v>693</v>
      </c>
      <c r="D202" t="s">
        <v>805</v>
      </c>
      <c r="E202" t="s">
        <v>1141</v>
      </c>
      <c r="F202" t="s">
        <v>1607</v>
      </c>
      <c r="G202" t="s">
        <v>1626</v>
      </c>
      <c r="H202" t="s">
        <v>1661</v>
      </c>
      <c r="I202" t="s">
        <v>1685</v>
      </c>
      <c r="J202" t="s">
        <v>1700</v>
      </c>
      <c r="K202" t="s">
        <v>1774</v>
      </c>
      <c r="M202" t="e">
        <f>IF($K$202="","",VLOOKUP($K$202,'03_Thresholds_Archetypes'!$A:$M,2,FALSE))</f>
        <v>#N/A</v>
      </c>
      <c r="N202" t="e">
        <f>IF($K$202="","",VLOOKUP($K$202,'03_Thresholds_Archetypes'!$A:$M,3,FALSE))</f>
        <v>#N/A</v>
      </c>
      <c r="O202" t="e">
        <f>IF($K$202="","",VLOOKUP($K$202,'03_Thresholds_Archetypes'!$A:$M,4,FALSE))</f>
        <v>#N/A</v>
      </c>
      <c r="P202" t="e">
        <f>IF($K$202="","",VLOOKUP($K$202,'03_Thresholds_Archetypes'!$A:$M,5,FALSE))</f>
        <v>#N/A</v>
      </c>
      <c r="Q202" t="e">
        <f>IF($K$202="","",VLOOKUP($K$202,'03_Thresholds_Archetypes'!$A:$M,6,FALSE))</f>
        <v>#N/A</v>
      </c>
      <c r="R202" t="e">
        <f>IF($K$202="","",VLOOKUP($K$202,'03_Thresholds_Archetypes'!$A:$M,7,FALSE))</f>
        <v>#N/A</v>
      </c>
      <c r="S202" t="e">
        <f>IF($K$202="","",VLOOKUP($K$202,'03_Thresholds_Archetypes'!$A:$M,8,FALSE))</f>
        <v>#N/A</v>
      </c>
      <c r="T202" t="e">
        <f>IF($K$202="","",VLOOKUP($K$202,'03_Thresholds_Archetypes'!$A:$M,9,FALSE))</f>
        <v>#N/A</v>
      </c>
      <c r="U202" t="e">
        <f>IF($K$202="","",VLOOKUP($K$202,'03_Thresholds_Archetypes'!$A:$M,10,FALSE))</f>
        <v>#N/A</v>
      </c>
      <c r="V202" t="e">
        <f>IF($K$202="","",VLOOKUP($K$202,'03_Thresholds_Archetypes'!$A:$M,11,FALSE))</f>
        <v>#N/A</v>
      </c>
      <c r="W202" t="e">
        <f>IF($K$202="","",VLOOKUP($K$202,'03_Thresholds_Archetypes'!$A:$M,12,FALSE))</f>
        <v>#N/A</v>
      </c>
      <c r="X202" t="e">
        <f>IF($K$202="","",VLOOKUP($K$202,'03_Thresholds_Archetypes'!$A:$M,13,FALSE))</f>
        <v>#N/A</v>
      </c>
      <c r="Y202" t="e">
        <f>IF($K$202="","",LOOKUP($L202,$M202:$R202,$S202:$X202))</f>
        <v>#N/A</v>
      </c>
      <c r="Z202">
        <f>IFERROR(VLOOKUP($A$202,'02_Benchmarks_by_NACE'!$A:$J,7,FALSE),"")</f>
        <v>0.5</v>
      </c>
      <c r="AA202">
        <f>IFERROR(VLOOKUP($A$202,'02_Benchmarks_by_NACE'!$A:$J,8,FALSE),"")</f>
        <v>0.75</v>
      </c>
      <c r="AB202">
        <f>IFERROR(VLOOKUP($A$202,'02_Benchmarks_by_NACE'!$A:$J,9,FALSE),"")</f>
        <v>0.9</v>
      </c>
      <c r="AC202">
        <f>IF(Z202="","",IF(LOWER($G$202)="lower_is_better",IF($L202&lt;=Z202*0.4,3,IF($L202&lt;=Z202*0.7,2,IF($L202&lt;=Z202,0,IF($L202&lt;=AB202,-2,-3)))),IF($L202&gt;=Z202*1.6,3,IF($L202&gt;=Z202*1.3,2,IF($L202&gt;=Z202,0,IF($L202&gt;=Z202/2,-2,-3))))))</f>
        <v>-3</v>
      </c>
      <c r="AD202" t="e">
        <f>IF($K$202&lt;&gt;"",Y202,IF(Z202&lt;&gt;"",AC202,""))</f>
        <v>#N/A</v>
      </c>
      <c r="AE202" t="e">
        <f>IF(AD202="","",VLOOKUP(AD202,'04_WUStG_Mapping'!$A:$B,2,TRUE))</f>
        <v>#N/A</v>
      </c>
    </row>
    <row r="203" spans="1:31" x14ac:dyDescent="0.2">
      <c r="A203" t="s">
        <v>215</v>
      </c>
      <c r="B203" t="s">
        <v>642</v>
      </c>
      <c r="C203" t="s">
        <v>692</v>
      </c>
      <c r="D203" t="s">
        <v>806</v>
      </c>
      <c r="E203" t="s">
        <v>1142</v>
      </c>
      <c r="F203" t="s">
        <v>1602</v>
      </c>
      <c r="G203" t="s">
        <v>1626</v>
      </c>
      <c r="H203" t="s">
        <v>1655</v>
      </c>
      <c r="I203" t="s">
        <v>1682</v>
      </c>
      <c r="J203" t="s">
        <v>1698</v>
      </c>
      <c r="K203" t="s">
        <v>1753</v>
      </c>
      <c r="M203">
        <f>IF($K$203="","",VLOOKUP($K$203,'03_Thresholds_Archetypes'!$A:$M,2,FALSE))</f>
        <v>0</v>
      </c>
      <c r="N203">
        <f>IF($K$203="","",VLOOKUP($K$203,'03_Thresholds_Archetypes'!$A:$M,3,FALSE))</f>
        <v>30</v>
      </c>
      <c r="O203">
        <f>IF($K$203="","",VLOOKUP($K$203,'03_Thresholds_Archetypes'!$A:$M,4,FALSE))</f>
        <v>50</v>
      </c>
      <c r="P203">
        <f>IF($K$203="","",VLOOKUP($K$203,'03_Thresholds_Archetypes'!$A:$M,5,FALSE))</f>
        <v>70</v>
      </c>
      <c r="Q203">
        <f>IF($K$203="","",VLOOKUP($K$203,'03_Thresholds_Archetypes'!$A:$M,6,FALSE))</f>
        <v>90</v>
      </c>
      <c r="R203">
        <f>IF($K$203="","",VLOOKUP($K$203,'03_Thresholds_Archetypes'!$A:$M,7,FALSE))</f>
        <v>1000000000</v>
      </c>
      <c r="S203">
        <f>IF($K$203="","",VLOOKUP($K$203,'03_Thresholds_Archetypes'!$A:$M,8,FALSE))</f>
        <v>-3</v>
      </c>
      <c r="T203">
        <f>IF($K$203="","",VLOOKUP($K$203,'03_Thresholds_Archetypes'!$A:$M,9,FALSE))</f>
        <v>-2</v>
      </c>
      <c r="U203">
        <f>IF($K$203="","",VLOOKUP($K$203,'03_Thresholds_Archetypes'!$A:$M,10,FALSE))</f>
        <v>0</v>
      </c>
      <c r="V203">
        <f>IF($K$203="","",VLOOKUP($K$203,'03_Thresholds_Archetypes'!$A:$M,11,FALSE))</f>
        <v>2</v>
      </c>
      <c r="W203">
        <f>IF($K$203="","",VLOOKUP($K$203,'03_Thresholds_Archetypes'!$A:$M,12,FALSE))</f>
        <v>3</v>
      </c>
      <c r="X203">
        <f>IF($K$203="","",VLOOKUP($K$203,'03_Thresholds_Archetypes'!$A:$M,13,FALSE))</f>
        <v>3</v>
      </c>
      <c r="Y203">
        <f>IF($K$203="","",LOOKUP($L203,$M203:$R203,$S203:$X203))</f>
        <v>-3</v>
      </c>
      <c r="Z203">
        <f>IFERROR(VLOOKUP($A$203,'02_Benchmarks_by_NACE'!$A:$J,7,FALSE),"")</f>
        <v>59.5</v>
      </c>
      <c r="AA203">
        <f>IFERROR(VLOOKUP($A$203,'02_Benchmarks_by_NACE'!$A:$J,8,FALSE),"")</f>
        <v>89.25</v>
      </c>
      <c r="AB203">
        <f>IFERROR(VLOOKUP($A$203,'02_Benchmarks_by_NACE'!$A:$J,9,FALSE),"")</f>
        <v>100</v>
      </c>
      <c r="AC203">
        <f>IF(Z203="","",IF(LOWER($G$203)="lower_is_better",IF($L203&lt;=Z203*0.4,3,IF($L203&lt;=Z203*0.7,2,IF($L203&lt;=Z203,0,IF($L203&lt;=AB203,-2,-3)))),IF($L203&gt;=Z203*1.6,3,IF($L203&gt;=Z203*1.3,2,IF($L203&gt;=Z203,0,IF($L203&gt;=Z203/2,-2,-3))))))</f>
        <v>-3</v>
      </c>
      <c r="AD203">
        <f>IF($K$203&lt;&gt;"",Y203,IF(Z203&lt;&gt;"",AC203,""))</f>
        <v>-3</v>
      </c>
      <c r="AE203">
        <f>IF(AD203="","",VLOOKUP(AD203,'04_WUStG_Mapping'!$A:$B,2,TRUE))</f>
        <v>25</v>
      </c>
    </row>
    <row r="204" spans="1:31" x14ac:dyDescent="0.2">
      <c r="A204" t="s">
        <v>216</v>
      </c>
      <c r="B204" t="s">
        <v>642</v>
      </c>
      <c r="C204" t="s">
        <v>692</v>
      </c>
      <c r="D204" t="s">
        <v>806</v>
      </c>
      <c r="E204" t="s">
        <v>1143</v>
      </c>
      <c r="F204" t="s">
        <v>1604</v>
      </c>
      <c r="G204" t="s">
        <v>1626</v>
      </c>
      <c r="H204" t="s">
        <v>1657</v>
      </c>
      <c r="I204" t="s">
        <v>1682</v>
      </c>
      <c r="J204" t="s">
        <v>1698</v>
      </c>
      <c r="K204" t="s">
        <v>1753</v>
      </c>
      <c r="M204">
        <f>IF($K$204="","",VLOOKUP($K$204,'03_Thresholds_Archetypes'!$A:$M,2,FALSE))</f>
        <v>0</v>
      </c>
      <c r="N204">
        <f>IF($K$204="","",VLOOKUP($K$204,'03_Thresholds_Archetypes'!$A:$M,3,FALSE))</f>
        <v>30</v>
      </c>
      <c r="O204">
        <f>IF($K$204="","",VLOOKUP($K$204,'03_Thresholds_Archetypes'!$A:$M,4,FALSE))</f>
        <v>50</v>
      </c>
      <c r="P204">
        <f>IF($K$204="","",VLOOKUP($K$204,'03_Thresholds_Archetypes'!$A:$M,5,FALSE))</f>
        <v>70</v>
      </c>
      <c r="Q204">
        <f>IF($K$204="","",VLOOKUP($K$204,'03_Thresholds_Archetypes'!$A:$M,6,FALSE))</f>
        <v>90</v>
      </c>
      <c r="R204">
        <f>IF($K$204="","",VLOOKUP($K$204,'03_Thresholds_Archetypes'!$A:$M,7,FALSE))</f>
        <v>1000000000</v>
      </c>
      <c r="S204">
        <f>IF($K$204="","",VLOOKUP($K$204,'03_Thresholds_Archetypes'!$A:$M,8,FALSE))</f>
        <v>-3</v>
      </c>
      <c r="T204">
        <f>IF($K$204="","",VLOOKUP($K$204,'03_Thresholds_Archetypes'!$A:$M,9,FALSE))</f>
        <v>-2</v>
      </c>
      <c r="U204">
        <f>IF($K$204="","",VLOOKUP($K$204,'03_Thresholds_Archetypes'!$A:$M,10,FALSE))</f>
        <v>0</v>
      </c>
      <c r="V204">
        <f>IF($K$204="","",VLOOKUP($K$204,'03_Thresholds_Archetypes'!$A:$M,11,FALSE))</f>
        <v>2</v>
      </c>
      <c r="W204">
        <f>IF($K$204="","",VLOOKUP($K$204,'03_Thresholds_Archetypes'!$A:$M,12,FALSE))</f>
        <v>3</v>
      </c>
      <c r="X204">
        <f>IF($K$204="","",VLOOKUP($K$204,'03_Thresholds_Archetypes'!$A:$M,13,FALSE))</f>
        <v>3</v>
      </c>
      <c r="Y204">
        <f>IF($K$204="","",LOOKUP($L204,$M204:$R204,$S204:$X204))</f>
        <v>-3</v>
      </c>
      <c r="Z204">
        <f>IFERROR(VLOOKUP($A$204,'02_Benchmarks_by_NACE'!$A:$J,7,FALSE),"")</f>
        <v>82</v>
      </c>
      <c r="AA204">
        <f>IFERROR(VLOOKUP($A$204,'02_Benchmarks_by_NACE'!$A:$J,8,FALSE),"")</f>
        <v>100</v>
      </c>
      <c r="AB204">
        <f>IFERROR(VLOOKUP($A$204,'02_Benchmarks_by_NACE'!$A:$J,9,FALSE),"")</f>
        <v>100</v>
      </c>
      <c r="AC204">
        <f>IF(Z204="","",IF(LOWER($G$204)="lower_is_better",IF($L204&lt;=Z204*0.4,3,IF($L204&lt;=Z204*0.7,2,IF($L204&lt;=Z204,0,IF($L204&lt;=AB204,-2,-3)))),IF($L204&gt;=Z204*1.6,3,IF($L204&gt;=Z204*1.3,2,IF($L204&gt;=Z204,0,IF($L204&gt;=Z204/2,-2,-3))))))</f>
        <v>-3</v>
      </c>
      <c r="AD204">
        <f>IF($K$204&lt;&gt;"",Y204,IF(Z204&lt;&gt;"",AC204,""))</f>
        <v>-3</v>
      </c>
      <c r="AE204">
        <f>IF(AD204="","",VLOOKUP(AD204,'04_WUStG_Mapping'!$A:$B,2,TRUE))</f>
        <v>25</v>
      </c>
    </row>
    <row r="205" spans="1:31" x14ac:dyDescent="0.2">
      <c r="A205" t="s">
        <v>217</v>
      </c>
      <c r="B205" t="s">
        <v>642</v>
      </c>
      <c r="C205" t="s">
        <v>692</v>
      </c>
      <c r="D205" t="s">
        <v>806</v>
      </c>
      <c r="E205" t="s">
        <v>1144</v>
      </c>
      <c r="F205" t="s">
        <v>1605</v>
      </c>
      <c r="G205" t="s">
        <v>1626</v>
      </c>
      <c r="H205" t="s">
        <v>1658</v>
      </c>
      <c r="I205" t="s">
        <v>1684</v>
      </c>
      <c r="J205" t="s">
        <v>1698</v>
      </c>
      <c r="K205" t="s">
        <v>1753</v>
      </c>
      <c r="M205">
        <f>IF($K$205="","",VLOOKUP($K$205,'03_Thresholds_Archetypes'!$A:$M,2,FALSE))</f>
        <v>0</v>
      </c>
      <c r="N205">
        <f>IF($K$205="","",VLOOKUP($K$205,'03_Thresholds_Archetypes'!$A:$M,3,FALSE))</f>
        <v>30</v>
      </c>
      <c r="O205">
        <f>IF($K$205="","",VLOOKUP($K$205,'03_Thresholds_Archetypes'!$A:$M,4,FALSE))</f>
        <v>50</v>
      </c>
      <c r="P205">
        <f>IF($K$205="","",VLOOKUP($K$205,'03_Thresholds_Archetypes'!$A:$M,5,FALSE))</f>
        <v>70</v>
      </c>
      <c r="Q205">
        <f>IF($K$205="","",VLOOKUP($K$205,'03_Thresholds_Archetypes'!$A:$M,6,FALSE))</f>
        <v>90</v>
      </c>
      <c r="R205">
        <f>IF($K$205="","",VLOOKUP($K$205,'03_Thresholds_Archetypes'!$A:$M,7,FALSE))</f>
        <v>1000000000</v>
      </c>
      <c r="S205">
        <f>IF($K$205="","",VLOOKUP($K$205,'03_Thresholds_Archetypes'!$A:$M,8,FALSE))</f>
        <v>-3</v>
      </c>
      <c r="T205">
        <f>IF($K$205="","",VLOOKUP($K$205,'03_Thresholds_Archetypes'!$A:$M,9,FALSE))</f>
        <v>-2</v>
      </c>
      <c r="U205">
        <f>IF($K$205="","",VLOOKUP($K$205,'03_Thresholds_Archetypes'!$A:$M,10,FALSE))</f>
        <v>0</v>
      </c>
      <c r="V205">
        <f>IF($K$205="","",VLOOKUP($K$205,'03_Thresholds_Archetypes'!$A:$M,11,FALSE))</f>
        <v>2</v>
      </c>
      <c r="W205">
        <f>IF($K$205="","",VLOOKUP($K$205,'03_Thresholds_Archetypes'!$A:$M,12,FALSE))</f>
        <v>3</v>
      </c>
      <c r="X205">
        <f>IF($K$205="","",VLOOKUP($K$205,'03_Thresholds_Archetypes'!$A:$M,13,FALSE))</f>
        <v>3</v>
      </c>
      <c r="Y205">
        <f>IF($K$205="","",LOOKUP($L205,$M205:$R205,$S205:$X205))</f>
        <v>-3</v>
      </c>
      <c r="Z205">
        <f>IFERROR(VLOOKUP($A$205,'02_Benchmarks_by_NACE'!$A:$J,7,FALSE),"")</f>
        <v>49.5</v>
      </c>
      <c r="AA205">
        <f>IFERROR(VLOOKUP($A$205,'02_Benchmarks_by_NACE'!$A:$J,8,FALSE),"")</f>
        <v>74.25</v>
      </c>
      <c r="AB205">
        <f>IFERROR(VLOOKUP($A$205,'02_Benchmarks_by_NACE'!$A:$J,9,FALSE),"")</f>
        <v>100</v>
      </c>
      <c r="AC205">
        <f>IF(Z205="","",IF(LOWER($G$205)="lower_is_better",IF($L205&lt;=Z205*0.4,3,IF($L205&lt;=Z205*0.7,2,IF($L205&lt;=Z205,0,IF($L205&lt;=AB205,-2,-3)))),IF($L205&gt;=Z205*1.6,3,IF($L205&gt;=Z205*1.3,2,IF($L205&gt;=Z205,0,IF($L205&gt;=Z205/2,-2,-3))))))</f>
        <v>-3</v>
      </c>
      <c r="AD205">
        <f>IF($K$205&lt;&gt;"",Y205,IF(Z205&lt;&gt;"",AC205,""))</f>
        <v>-3</v>
      </c>
      <c r="AE205">
        <f>IF(AD205="","",VLOOKUP(AD205,'04_WUStG_Mapping'!$A:$B,2,TRUE))</f>
        <v>25</v>
      </c>
    </row>
    <row r="206" spans="1:31" x14ac:dyDescent="0.2">
      <c r="A206" t="s">
        <v>218</v>
      </c>
      <c r="B206" t="s">
        <v>642</v>
      </c>
      <c r="C206" t="s">
        <v>693</v>
      </c>
      <c r="D206" t="s">
        <v>807</v>
      </c>
      <c r="E206" t="s">
        <v>1145</v>
      </c>
      <c r="F206" t="s">
        <v>1607</v>
      </c>
      <c r="G206" t="s">
        <v>1626</v>
      </c>
      <c r="H206" t="s">
        <v>1662</v>
      </c>
      <c r="I206" t="s">
        <v>1682</v>
      </c>
      <c r="J206" t="s">
        <v>1700</v>
      </c>
      <c r="K206" t="s">
        <v>1774</v>
      </c>
      <c r="M206" t="e">
        <f>IF($K$206="","",VLOOKUP($K$206,'03_Thresholds_Archetypes'!$A:$M,2,FALSE))</f>
        <v>#N/A</v>
      </c>
      <c r="N206" t="e">
        <f>IF($K$206="","",VLOOKUP($K$206,'03_Thresholds_Archetypes'!$A:$M,3,FALSE))</f>
        <v>#N/A</v>
      </c>
      <c r="O206" t="e">
        <f>IF($K$206="","",VLOOKUP($K$206,'03_Thresholds_Archetypes'!$A:$M,4,FALSE))</f>
        <v>#N/A</v>
      </c>
      <c r="P206" t="e">
        <f>IF($K$206="","",VLOOKUP($K$206,'03_Thresholds_Archetypes'!$A:$M,5,FALSE))</f>
        <v>#N/A</v>
      </c>
      <c r="Q206" t="e">
        <f>IF($K$206="","",VLOOKUP($K$206,'03_Thresholds_Archetypes'!$A:$M,6,FALSE))</f>
        <v>#N/A</v>
      </c>
      <c r="R206" t="e">
        <f>IF($K$206="","",VLOOKUP($K$206,'03_Thresholds_Archetypes'!$A:$M,7,FALSE))</f>
        <v>#N/A</v>
      </c>
      <c r="S206" t="e">
        <f>IF($K$206="","",VLOOKUP($K$206,'03_Thresholds_Archetypes'!$A:$M,8,FALSE))</f>
        <v>#N/A</v>
      </c>
      <c r="T206" t="e">
        <f>IF($K$206="","",VLOOKUP($K$206,'03_Thresholds_Archetypes'!$A:$M,9,FALSE))</f>
        <v>#N/A</v>
      </c>
      <c r="U206" t="e">
        <f>IF($K$206="","",VLOOKUP($K$206,'03_Thresholds_Archetypes'!$A:$M,10,FALSE))</f>
        <v>#N/A</v>
      </c>
      <c r="V206" t="e">
        <f>IF($K$206="","",VLOOKUP($K$206,'03_Thresholds_Archetypes'!$A:$M,11,FALSE))</f>
        <v>#N/A</v>
      </c>
      <c r="W206" t="e">
        <f>IF($K$206="","",VLOOKUP($K$206,'03_Thresholds_Archetypes'!$A:$M,12,FALSE))</f>
        <v>#N/A</v>
      </c>
      <c r="X206" t="e">
        <f>IF($K$206="","",VLOOKUP($K$206,'03_Thresholds_Archetypes'!$A:$M,13,FALSE))</f>
        <v>#N/A</v>
      </c>
      <c r="Y206" t="e">
        <f>IF($K$206="","",LOOKUP($L206,$M206:$R206,$S206:$X206))</f>
        <v>#N/A</v>
      </c>
      <c r="Z206">
        <f>IFERROR(VLOOKUP($A$206,'02_Benchmarks_by_NACE'!$A:$J,7,FALSE),"")</f>
        <v>0.64500000000000002</v>
      </c>
      <c r="AA206">
        <f>IFERROR(VLOOKUP($A$206,'02_Benchmarks_by_NACE'!$A:$J,8,FALSE),"")</f>
        <v>0.96750000000000003</v>
      </c>
      <c r="AB206">
        <f>IFERROR(VLOOKUP($A$206,'02_Benchmarks_by_NACE'!$A:$J,9,FALSE),"")</f>
        <v>1</v>
      </c>
      <c r="AC206">
        <f>IF(Z206="","",IF(LOWER($G$206)="lower_is_better",IF($L206&lt;=Z206*0.4,3,IF($L206&lt;=Z206*0.7,2,IF($L206&lt;=Z206,0,IF($L206&lt;=AB206,-2,-3)))),IF($L206&gt;=Z206*1.6,3,IF($L206&gt;=Z206*1.3,2,IF($L206&gt;=Z206,0,IF($L206&gt;=Z206/2,-2,-3))))))</f>
        <v>-3</v>
      </c>
      <c r="AD206" t="e">
        <f>IF($K$206&lt;&gt;"",Y206,IF(Z206&lt;&gt;"",AC206,""))</f>
        <v>#N/A</v>
      </c>
      <c r="AE206" t="e">
        <f>IF(AD206="","",VLOOKUP(AD206,'04_WUStG_Mapping'!$A:$B,2,TRUE))</f>
        <v>#N/A</v>
      </c>
    </row>
    <row r="207" spans="1:31" x14ac:dyDescent="0.2">
      <c r="A207" t="s">
        <v>219</v>
      </c>
      <c r="B207" t="s">
        <v>642</v>
      </c>
      <c r="C207" t="s">
        <v>693</v>
      </c>
      <c r="D207" t="s">
        <v>807</v>
      </c>
      <c r="E207" t="s">
        <v>1146</v>
      </c>
      <c r="F207" t="s">
        <v>1602</v>
      </c>
      <c r="G207" t="s">
        <v>1627</v>
      </c>
      <c r="H207" t="s">
        <v>1663</v>
      </c>
      <c r="I207" t="s">
        <v>1682</v>
      </c>
      <c r="J207" t="s">
        <v>1700</v>
      </c>
      <c r="K207" t="s">
        <v>1775</v>
      </c>
      <c r="M207" t="e">
        <f>IF($K$207="","",VLOOKUP($K$207,'03_Thresholds_Archetypes'!$A:$M,2,FALSE))</f>
        <v>#N/A</v>
      </c>
      <c r="N207" t="e">
        <f>IF($K$207="","",VLOOKUP($K$207,'03_Thresholds_Archetypes'!$A:$M,3,FALSE))</f>
        <v>#N/A</v>
      </c>
      <c r="O207" t="e">
        <f>IF($K$207="","",VLOOKUP($K$207,'03_Thresholds_Archetypes'!$A:$M,4,FALSE))</f>
        <v>#N/A</v>
      </c>
      <c r="P207" t="e">
        <f>IF($K$207="","",VLOOKUP($K$207,'03_Thresholds_Archetypes'!$A:$M,5,FALSE))</f>
        <v>#N/A</v>
      </c>
      <c r="Q207" t="e">
        <f>IF($K$207="","",VLOOKUP($K$207,'03_Thresholds_Archetypes'!$A:$M,6,FALSE))</f>
        <v>#N/A</v>
      </c>
      <c r="R207" t="e">
        <f>IF($K$207="","",VLOOKUP($K$207,'03_Thresholds_Archetypes'!$A:$M,7,FALSE))</f>
        <v>#N/A</v>
      </c>
      <c r="S207" t="e">
        <f>IF($K$207="","",VLOOKUP($K$207,'03_Thresholds_Archetypes'!$A:$M,8,FALSE))</f>
        <v>#N/A</v>
      </c>
      <c r="T207" t="e">
        <f>IF($K$207="","",VLOOKUP($K$207,'03_Thresholds_Archetypes'!$A:$M,9,FALSE))</f>
        <v>#N/A</v>
      </c>
      <c r="U207" t="e">
        <f>IF($K$207="","",VLOOKUP($K$207,'03_Thresholds_Archetypes'!$A:$M,10,FALSE))</f>
        <v>#N/A</v>
      </c>
      <c r="V207" t="e">
        <f>IF($K$207="","",VLOOKUP($K$207,'03_Thresholds_Archetypes'!$A:$M,11,FALSE))</f>
        <v>#N/A</v>
      </c>
      <c r="W207" t="e">
        <f>IF($K$207="","",VLOOKUP($K$207,'03_Thresholds_Archetypes'!$A:$M,12,FALSE))</f>
        <v>#N/A</v>
      </c>
      <c r="X207" t="e">
        <f>IF($K$207="","",VLOOKUP($K$207,'03_Thresholds_Archetypes'!$A:$M,13,FALSE))</f>
        <v>#N/A</v>
      </c>
      <c r="Y207" t="e">
        <f>IF($K$207="","",LOOKUP($L207,$M207:$R207,$S207:$X207))</f>
        <v>#N/A</v>
      </c>
      <c r="Z207">
        <f>IFERROR(VLOOKUP($A$207,'02_Benchmarks_by_NACE'!$A:$J,7,FALSE),"")</f>
        <v>15.5</v>
      </c>
      <c r="AA207">
        <f>IFERROR(VLOOKUP($A$207,'02_Benchmarks_by_NACE'!$A:$J,8,FALSE),"")</f>
        <v>23.25</v>
      </c>
      <c r="AB207">
        <f>IFERROR(VLOOKUP($A$207,'02_Benchmarks_by_NACE'!$A:$J,9,FALSE),"")</f>
        <v>38.75</v>
      </c>
      <c r="AC207">
        <f>IF(Z207="","",IF(LOWER($G$207)="lower_is_better",IF($L207&lt;=Z207*0.4,3,IF($L207&lt;=Z207*0.7,2,IF($L207&lt;=Z207,0,IF($L207&lt;=AB207,-2,-3)))),IF($L207&gt;=Z207*1.6,3,IF($L207&gt;=Z207*1.3,2,IF($L207&gt;=Z207,0,IF($L207&gt;=Z207/2,-2,-3))))))</f>
        <v>3</v>
      </c>
      <c r="AD207" t="e">
        <f>IF($K$207&lt;&gt;"",Y207,IF(Z207&lt;&gt;"",AC207,""))</f>
        <v>#N/A</v>
      </c>
      <c r="AE207" t="e">
        <f>IF(AD207="","",VLOOKUP(AD207,'04_WUStG_Mapping'!$A:$B,2,TRUE))</f>
        <v>#N/A</v>
      </c>
    </row>
    <row r="208" spans="1:31" x14ac:dyDescent="0.2">
      <c r="A208" t="s">
        <v>220</v>
      </c>
      <c r="B208" t="s">
        <v>642</v>
      </c>
      <c r="C208" t="s">
        <v>693</v>
      </c>
      <c r="D208" t="s">
        <v>807</v>
      </c>
      <c r="E208" t="s">
        <v>1147</v>
      </c>
      <c r="F208" t="s">
        <v>1608</v>
      </c>
      <c r="G208" t="s">
        <v>1626</v>
      </c>
      <c r="H208" t="s">
        <v>1664</v>
      </c>
      <c r="I208" t="s">
        <v>1682</v>
      </c>
      <c r="J208" t="s">
        <v>1700</v>
      </c>
      <c r="K208" t="s">
        <v>1774</v>
      </c>
      <c r="M208" t="e">
        <f>IF($K$208="","",VLOOKUP($K$208,'03_Thresholds_Archetypes'!$A:$M,2,FALSE))</f>
        <v>#N/A</v>
      </c>
      <c r="N208" t="e">
        <f>IF($K$208="","",VLOOKUP($K$208,'03_Thresholds_Archetypes'!$A:$M,3,FALSE))</f>
        <v>#N/A</v>
      </c>
      <c r="O208" t="e">
        <f>IF($K$208="","",VLOOKUP($K$208,'03_Thresholds_Archetypes'!$A:$M,4,FALSE))</f>
        <v>#N/A</v>
      </c>
      <c r="P208" t="e">
        <f>IF($K$208="","",VLOOKUP($K$208,'03_Thresholds_Archetypes'!$A:$M,5,FALSE))</f>
        <v>#N/A</v>
      </c>
      <c r="Q208" t="e">
        <f>IF($K$208="","",VLOOKUP($K$208,'03_Thresholds_Archetypes'!$A:$M,6,FALSE))</f>
        <v>#N/A</v>
      </c>
      <c r="R208" t="e">
        <f>IF($K$208="","",VLOOKUP($K$208,'03_Thresholds_Archetypes'!$A:$M,7,FALSE))</f>
        <v>#N/A</v>
      </c>
      <c r="S208" t="e">
        <f>IF($K$208="","",VLOOKUP($K$208,'03_Thresholds_Archetypes'!$A:$M,8,FALSE))</f>
        <v>#N/A</v>
      </c>
      <c r="T208" t="e">
        <f>IF($K$208="","",VLOOKUP($K$208,'03_Thresholds_Archetypes'!$A:$M,9,FALSE))</f>
        <v>#N/A</v>
      </c>
      <c r="U208" t="e">
        <f>IF($K$208="","",VLOOKUP($K$208,'03_Thresholds_Archetypes'!$A:$M,10,FALSE))</f>
        <v>#N/A</v>
      </c>
      <c r="V208" t="e">
        <f>IF($K$208="","",VLOOKUP($K$208,'03_Thresholds_Archetypes'!$A:$M,11,FALSE))</f>
        <v>#N/A</v>
      </c>
      <c r="W208" t="e">
        <f>IF($K$208="","",VLOOKUP($K$208,'03_Thresholds_Archetypes'!$A:$M,12,FALSE))</f>
        <v>#N/A</v>
      </c>
      <c r="X208" t="e">
        <f>IF($K$208="","",VLOOKUP($K$208,'03_Thresholds_Archetypes'!$A:$M,13,FALSE))</f>
        <v>#N/A</v>
      </c>
      <c r="Y208" t="e">
        <f>IF($K$208="","",LOOKUP($L208,$M208:$R208,$S208:$X208))</f>
        <v>#N/A</v>
      </c>
      <c r="Z208">
        <f>IFERROR(VLOOKUP($A$208,'02_Benchmarks_by_NACE'!$A:$J,7,FALSE),"")</f>
        <v>1.5</v>
      </c>
      <c r="AA208">
        <f>IFERROR(VLOOKUP($A$208,'02_Benchmarks_by_NACE'!$A:$J,8,FALSE),"")</f>
        <v>2.25</v>
      </c>
      <c r="AB208">
        <f>IFERROR(VLOOKUP($A$208,'02_Benchmarks_by_NACE'!$A:$J,9,FALSE),"")</f>
        <v>3.75</v>
      </c>
      <c r="AC208">
        <f>IF(Z208="","",IF(LOWER($G$208)="lower_is_better",IF($L208&lt;=Z208*0.4,3,IF($L208&lt;=Z208*0.7,2,IF($L208&lt;=Z208,0,IF($L208&lt;=AB208,-2,-3)))),IF($L208&gt;=Z208*1.6,3,IF($L208&gt;=Z208*1.3,2,IF($L208&gt;=Z208,0,IF($L208&gt;=Z208/2,-2,-3))))))</f>
        <v>-3</v>
      </c>
      <c r="AD208" t="e">
        <f>IF($K$208&lt;&gt;"",Y208,IF(Z208&lt;&gt;"",AC208,""))</f>
        <v>#N/A</v>
      </c>
      <c r="AE208" t="e">
        <f>IF(AD208="","",VLOOKUP(AD208,'04_WUStG_Mapping'!$A:$B,2,TRUE))</f>
        <v>#N/A</v>
      </c>
    </row>
    <row r="209" spans="1:31" x14ac:dyDescent="0.2">
      <c r="A209" t="s">
        <v>221</v>
      </c>
      <c r="B209" t="s">
        <v>642</v>
      </c>
      <c r="C209" t="s">
        <v>694</v>
      </c>
      <c r="D209" t="s">
        <v>808</v>
      </c>
      <c r="E209" t="s">
        <v>1148</v>
      </c>
      <c r="F209" t="s">
        <v>1601</v>
      </c>
      <c r="G209" t="s">
        <v>1626</v>
      </c>
      <c r="H209" t="s">
        <v>1654</v>
      </c>
      <c r="I209" t="s">
        <v>1682</v>
      </c>
      <c r="J209" t="s">
        <v>1697</v>
      </c>
      <c r="K209" t="s">
        <v>1753</v>
      </c>
      <c r="M209">
        <f>IF($K$209="","",VLOOKUP($K$209,'03_Thresholds_Archetypes'!$A:$M,2,FALSE))</f>
        <v>0</v>
      </c>
      <c r="N209">
        <f>IF($K$209="","",VLOOKUP($K$209,'03_Thresholds_Archetypes'!$A:$M,3,FALSE))</f>
        <v>30</v>
      </c>
      <c r="O209">
        <f>IF($K$209="","",VLOOKUP($K$209,'03_Thresholds_Archetypes'!$A:$M,4,FALSE))</f>
        <v>50</v>
      </c>
      <c r="P209">
        <f>IF($K$209="","",VLOOKUP($K$209,'03_Thresholds_Archetypes'!$A:$M,5,FALSE))</f>
        <v>70</v>
      </c>
      <c r="Q209">
        <f>IF($K$209="","",VLOOKUP($K$209,'03_Thresholds_Archetypes'!$A:$M,6,FALSE))</f>
        <v>90</v>
      </c>
      <c r="R209">
        <f>IF($K$209="","",VLOOKUP($K$209,'03_Thresholds_Archetypes'!$A:$M,7,FALSE))</f>
        <v>1000000000</v>
      </c>
      <c r="S209">
        <f>IF($K$209="","",VLOOKUP($K$209,'03_Thresholds_Archetypes'!$A:$M,8,FALSE))</f>
        <v>-3</v>
      </c>
      <c r="T209">
        <f>IF($K$209="","",VLOOKUP($K$209,'03_Thresholds_Archetypes'!$A:$M,9,FALSE))</f>
        <v>-2</v>
      </c>
      <c r="U209">
        <f>IF($K$209="","",VLOOKUP($K$209,'03_Thresholds_Archetypes'!$A:$M,10,FALSE))</f>
        <v>0</v>
      </c>
      <c r="V209">
        <f>IF($K$209="","",VLOOKUP($K$209,'03_Thresholds_Archetypes'!$A:$M,11,FALSE))</f>
        <v>2</v>
      </c>
      <c r="W209">
        <f>IF($K$209="","",VLOOKUP($K$209,'03_Thresholds_Archetypes'!$A:$M,12,FALSE))</f>
        <v>3</v>
      </c>
      <c r="X209">
        <f>IF($K$209="","",VLOOKUP($K$209,'03_Thresholds_Archetypes'!$A:$M,13,FALSE))</f>
        <v>3</v>
      </c>
      <c r="Y209">
        <f>IF($K$209="","",LOOKUP($L209,$M209:$R209,$S209:$X209))</f>
        <v>-3</v>
      </c>
      <c r="Z209">
        <f>IFERROR(VLOOKUP($A$209,'02_Benchmarks_by_NACE'!$A:$J,7,FALSE),"")</f>
        <v>69.5</v>
      </c>
      <c r="AA209">
        <f>IFERROR(VLOOKUP($A$209,'02_Benchmarks_by_NACE'!$A:$J,8,FALSE),"")</f>
        <v>100</v>
      </c>
      <c r="AB209">
        <f>IFERROR(VLOOKUP($A$209,'02_Benchmarks_by_NACE'!$A:$J,9,FALSE),"")</f>
        <v>100</v>
      </c>
      <c r="AC209">
        <f>IF(Z209="","",IF(LOWER($G$209)="lower_is_better",IF($L209&lt;=Z209*0.4,3,IF($L209&lt;=Z209*0.7,2,IF($L209&lt;=Z209,0,IF($L209&lt;=AB209,-2,-3)))),IF($L209&gt;=Z209*1.6,3,IF($L209&gt;=Z209*1.3,2,IF($L209&gt;=Z209,0,IF($L209&gt;=Z209/2,-2,-3))))))</f>
        <v>-3</v>
      </c>
      <c r="AD209">
        <f>IF($K$209&lt;&gt;"",Y209,IF(Z209&lt;&gt;"",AC209,""))</f>
        <v>-3</v>
      </c>
      <c r="AE209">
        <f>IF(AD209="","",VLOOKUP(AD209,'04_WUStG_Mapping'!$A:$B,2,TRUE))</f>
        <v>25</v>
      </c>
    </row>
    <row r="210" spans="1:31" x14ac:dyDescent="0.2">
      <c r="A210" t="s">
        <v>222</v>
      </c>
      <c r="B210" t="s">
        <v>642</v>
      </c>
      <c r="C210" t="s">
        <v>694</v>
      </c>
      <c r="D210" t="s">
        <v>808</v>
      </c>
      <c r="E210" t="s">
        <v>1149</v>
      </c>
      <c r="F210" t="s">
        <v>1602</v>
      </c>
      <c r="G210" t="s">
        <v>1626</v>
      </c>
      <c r="H210" t="s">
        <v>1655</v>
      </c>
      <c r="I210" t="s">
        <v>1682</v>
      </c>
      <c r="J210" t="s">
        <v>1698</v>
      </c>
      <c r="K210" t="s">
        <v>1753</v>
      </c>
      <c r="M210">
        <f>IF($K$210="","",VLOOKUP($K$210,'03_Thresholds_Archetypes'!$A:$M,2,FALSE))</f>
        <v>0</v>
      </c>
      <c r="N210">
        <f>IF($K$210="","",VLOOKUP($K$210,'03_Thresholds_Archetypes'!$A:$M,3,FALSE))</f>
        <v>30</v>
      </c>
      <c r="O210">
        <f>IF($K$210="","",VLOOKUP($K$210,'03_Thresholds_Archetypes'!$A:$M,4,FALSE))</f>
        <v>50</v>
      </c>
      <c r="P210">
        <f>IF($K$210="","",VLOOKUP($K$210,'03_Thresholds_Archetypes'!$A:$M,5,FALSE))</f>
        <v>70</v>
      </c>
      <c r="Q210">
        <f>IF($K$210="","",VLOOKUP($K$210,'03_Thresholds_Archetypes'!$A:$M,6,FALSE))</f>
        <v>90</v>
      </c>
      <c r="R210">
        <f>IF($K$210="","",VLOOKUP($K$210,'03_Thresholds_Archetypes'!$A:$M,7,FALSE))</f>
        <v>1000000000</v>
      </c>
      <c r="S210">
        <f>IF($K$210="","",VLOOKUP($K$210,'03_Thresholds_Archetypes'!$A:$M,8,FALSE))</f>
        <v>-3</v>
      </c>
      <c r="T210">
        <f>IF($K$210="","",VLOOKUP($K$210,'03_Thresholds_Archetypes'!$A:$M,9,FALSE))</f>
        <v>-2</v>
      </c>
      <c r="U210">
        <f>IF($K$210="","",VLOOKUP($K$210,'03_Thresholds_Archetypes'!$A:$M,10,FALSE))</f>
        <v>0</v>
      </c>
      <c r="V210">
        <f>IF($K$210="","",VLOOKUP($K$210,'03_Thresholds_Archetypes'!$A:$M,11,FALSE))</f>
        <v>2</v>
      </c>
      <c r="W210">
        <f>IF($K$210="","",VLOOKUP($K$210,'03_Thresholds_Archetypes'!$A:$M,12,FALSE))</f>
        <v>3</v>
      </c>
      <c r="X210">
        <f>IF($K$210="","",VLOOKUP($K$210,'03_Thresholds_Archetypes'!$A:$M,13,FALSE))</f>
        <v>3</v>
      </c>
      <c r="Y210">
        <f>IF($K$210="","",LOOKUP($L210,$M210:$R210,$S210:$X210))</f>
        <v>-3</v>
      </c>
      <c r="Z210">
        <f>IFERROR(VLOOKUP($A$210,'02_Benchmarks_by_NACE'!$A:$J,7,FALSE),"")</f>
        <v>59.5</v>
      </c>
      <c r="AA210">
        <f>IFERROR(VLOOKUP($A$210,'02_Benchmarks_by_NACE'!$A:$J,8,FALSE),"")</f>
        <v>89.25</v>
      </c>
      <c r="AB210">
        <f>IFERROR(VLOOKUP($A$210,'02_Benchmarks_by_NACE'!$A:$J,9,FALSE),"")</f>
        <v>100</v>
      </c>
      <c r="AC210">
        <f>IF(Z210="","",IF(LOWER($G$210)="lower_is_better",IF($L210&lt;=Z210*0.4,3,IF($L210&lt;=Z210*0.7,2,IF($L210&lt;=Z210,0,IF($L210&lt;=AB210,-2,-3)))),IF($L210&gt;=Z210*1.6,3,IF($L210&gt;=Z210*1.3,2,IF($L210&gt;=Z210,0,IF($L210&gt;=Z210/2,-2,-3))))))</f>
        <v>-3</v>
      </c>
      <c r="AD210">
        <f>IF($K$210&lt;&gt;"",Y210,IF(Z210&lt;&gt;"",AC210,""))</f>
        <v>-3</v>
      </c>
      <c r="AE210">
        <f>IF(AD210="","",VLOOKUP(AD210,'04_WUStG_Mapping'!$A:$B,2,TRUE))</f>
        <v>25</v>
      </c>
    </row>
    <row r="211" spans="1:31" x14ac:dyDescent="0.2">
      <c r="A211" t="s">
        <v>223</v>
      </c>
      <c r="B211" t="s">
        <v>642</v>
      </c>
      <c r="C211" t="s">
        <v>694</v>
      </c>
      <c r="D211" t="s">
        <v>808</v>
      </c>
      <c r="E211" t="s">
        <v>1150</v>
      </c>
      <c r="F211" t="s">
        <v>1603</v>
      </c>
      <c r="G211" t="s">
        <v>1627</v>
      </c>
      <c r="H211" t="s">
        <v>1656</v>
      </c>
      <c r="I211" t="s">
        <v>1682</v>
      </c>
      <c r="J211" t="s">
        <v>1699</v>
      </c>
      <c r="K211" t="s">
        <v>1755</v>
      </c>
      <c r="M211">
        <f>IF($K$211="","",VLOOKUP($K$211,'03_Thresholds_Archetypes'!$A:$M,2,FALSE))</f>
        <v>0</v>
      </c>
      <c r="N211">
        <f>IF($K$211="","",VLOOKUP($K$211,'03_Thresholds_Archetypes'!$A:$M,3,FALSE))</f>
        <v>1</v>
      </c>
      <c r="O211">
        <f>IF($K$211="","",VLOOKUP($K$211,'03_Thresholds_Archetypes'!$A:$M,4,FALSE))</f>
        <v>3</v>
      </c>
      <c r="P211">
        <f>IF($K$211="","",VLOOKUP($K$211,'03_Thresholds_Archetypes'!$A:$M,5,FALSE))</f>
        <v>5</v>
      </c>
      <c r="Q211">
        <f>IF($K$211="","",VLOOKUP($K$211,'03_Thresholds_Archetypes'!$A:$M,6,FALSE))</f>
        <v>1000000000</v>
      </c>
      <c r="R211">
        <f>IF($K$211="","",VLOOKUP($K$211,'03_Thresholds_Archetypes'!$A:$M,7,FALSE))</f>
        <v>1000000000</v>
      </c>
      <c r="S211">
        <f>IF($K$211="","",VLOOKUP($K$211,'03_Thresholds_Archetypes'!$A:$M,8,FALSE))</f>
        <v>3</v>
      </c>
      <c r="T211">
        <f>IF($K$211="","",VLOOKUP($K$211,'03_Thresholds_Archetypes'!$A:$M,9,FALSE))</f>
        <v>2</v>
      </c>
      <c r="U211">
        <f>IF($K$211="","",VLOOKUP($K$211,'03_Thresholds_Archetypes'!$A:$M,10,FALSE))</f>
        <v>0</v>
      </c>
      <c r="V211">
        <f>IF($K$211="","",VLOOKUP($K$211,'03_Thresholds_Archetypes'!$A:$M,11,FALSE))</f>
        <v>-2</v>
      </c>
      <c r="W211">
        <f>IF($K$211="","",VLOOKUP($K$211,'03_Thresholds_Archetypes'!$A:$M,12,FALSE))</f>
        <v>-3</v>
      </c>
      <c r="X211">
        <f>IF($K$211="","",VLOOKUP($K$211,'03_Thresholds_Archetypes'!$A:$M,13,FALSE))</f>
        <v>-3</v>
      </c>
      <c r="Y211">
        <f>IF($K$211="","",LOOKUP($L211,$M211:$R211,$S211:$X211))</f>
        <v>3</v>
      </c>
      <c r="Z211">
        <f>IFERROR(VLOOKUP($A$211,'02_Benchmarks_by_NACE'!$A:$J,7,FALSE),"")</f>
        <v>3</v>
      </c>
      <c r="AA211">
        <f>IFERROR(VLOOKUP($A$211,'02_Benchmarks_by_NACE'!$A:$J,8,FALSE),"")</f>
        <v>4.5</v>
      </c>
      <c r="AB211">
        <f>IFERROR(VLOOKUP($A$211,'02_Benchmarks_by_NACE'!$A:$J,9,FALSE),"")</f>
        <v>7.5</v>
      </c>
      <c r="AC211">
        <f>IF(Z211="","",IF(LOWER($G$211)="lower_is_better",IF($L211&lt;=Z211*0.4,3,IF($L211&lt;=Z211*0.7,2,IF($L211&lt;=Z211,0,IF($L211&lt;=AB211,-2,-3)))),IF($L211&gt;=Z211*1.6,3,IF($L211&gt;=Z211*1.3,2,IF($L211&gt;=Z211,0,IF($L211&gt;=Z211/2,-2,-3))))))</f>
        <v>3</v>
      </c>
      <c r="AD211">
        <f>IF($K$211&lt;&gt;"",Y211,IF(Z211&lt;&gt;"",AC211,""))</f>
        <v>3</v>
      </c>
      <c r="AE211">
        <f>IF(AD211="","",VLOOKUP(AD211,'04_WUStG_Mapping'!$A:$B,2,TRUE))</f>
        <v>0</v>
      </c>
    </row>
    <row r="212" spans="1:31" x14ac:dyDescent="0.2">
      <c r="A212" t="s">
        <v>224</v>
      </c>
      <c r="B212" t="s">
        <v>642</v>
      </c>
      <c r="C212" t="s">
        <v>691</v>
      </c>
      <c r="D212" t="s">
        <v>809</v>
      </c>
      <c r="E212" t="s">
        <v>1151</v>
      </c>
      <c r="F212" t="s">
        <v>1606</v>
      </c>
      <c r="G212" t="s">
        <v>1627</v>
      </c>
      <c r="H212" t="s">
        <v>1659</v>
      </c>
      <c r="I212" t="s">
        <v>1685</v>
      </c>
      <c r="J212" t="s">
        <v>1700</v>
      </c>
      <c r="K212" t="s">
        <v>1755</v>
      </c>
      <c r="M212">
        <f>IF($K$212="","",VLOOKUP($K$212,'03_Thresholds_Archetypes'!$A:$M,2,FALSE))</f>
        <v>0</v>
      </c>
      <c r="N212">
        <f>IF($K$212="","",VLOOKUP($K$212,'03_Thresholds_Archetypes'!$A:$M,3,FALSE))</f>
        <v>1</v>
      </c>
      <c r="O212">
        <f>IF($K$212="","",VLOOKUP($K$212,'03_Thresholds_Archetypes'!$A:$M,4,FALSE))</f>
        <v>3</v>
      </c>
      <c r="P212">
        <f>IF($K$212="","",VLOOKUP($K$212,'03_Thresholds_Archetypes'!$A:$M,5,FALSE))</f>
        <v>5</v>
      </c>
      <c r="Q212">
        <f>IF($K$212="","",VLOOKUP($K$212,'03_Thresholds_Archetypes'!$A:$M,6,FALSE))</f>
        <v>1000000000</v>
      </c>
      <c r="R212">
        <f>IF($K$212="","",VLOOKUP($K$212,'03_Thresholds_Archetypes'!$A:$M,7,FALSE))</f>
        <v>1000000000</v>
      </c>
      <c r="S212">
        <f>IF($K$212="","",VLOOKUP($K$212,'03_Thresholds_Archetypes'!$A:$M,8,FALSE))</f>
        <v>3</v>
      </c>
      <c r="T212">
        <f>IF($K$212="","",VLOOKUP($K$212,'03_Thresholds_Archetypes'!$A:$M,9,FALSE))</f>
        <v>2</v>
      </c>
      <c r="U212">
        <f>IF($K$212="","",VLOOKUP($K$212,'03_Thresholds_Archetypes'!$A:$M,10,FALSE))</f>
        <v>0</v>
      </c>
      <c r="V212">
        <f>IF($K$212="","",VLOOKUP($K$212,'03_Thresholds_Archetypes'!$A:$M,11,FALSE))</f>
        <v>-2</v>
      </c>
      <c r="W212">
        <f>IF($K$212="","",VLOOKUP($K$212,'03_Thresholds_Archetypes'!$A:$M,12,FALSE))</f>
        <v>-3</v>
      </c>
      <c r="X212">
        <f>IF($K$212="","",VLOOKUP($K$212,'03_Thresholds_Archetypes'!$A:$M,13,FALSE))</f>
        <v>-3</v>
      </c>
      <c r="Y212">
        <f>IF($K$212="","",LOOKUP($L212,$M212:$R212,$S212:$X212))</f>
        <v>3</v>
      </c>
      <c r="Z212">
        <f>IFERROR(VLOOKUP($A$212,'02_Benchmarks_by_NACE'!$A:$J,7,FALSE),"")</f>
        <v>0.5</v>
      </c>
      <c r="AA212">
        <f>IFERROR(VLOOKUP($A$212,'02_Benchmarks_by_NACE'!$A:$J,8,FALSE),"")</f>
        <v>0.75</v>
      </c>
      <c r="AB212">
        <f>IFERROR(VLOOKUP($A$212,'02_Benchmarks_by_NACE'!$A:$J,9,FALSE),"")</f>
        <v>1.25</v>
      </c>
      <c r="AC212">
        <f>IF(Z212="","",IF(LOWER($G$212)="lower_is_better",IF($L212&lt;=Z212*0.4,3,IF($L212&lt;=Z212*0.7,2,IF($L212&lt;=Z212,0,IF($L212&lt;=AB212,-2,-3)))),IF($L212&gt;=Z212*1.6,3,IF($L212&gt;=Z212*1.3,2,IF($L212&gt;=Z212,0,IF($L212&gt;=Z212/2,-2,-3))))))</f>
        <v>3</v>
      </c>
      <c r="AD212">
        <f>IF($K$212&lt;&gt;"",Y212,IF(Z212&lt;&gt;"",AC212,""))</f>
        <v>3</v>
      </c>
      <c r="AE212">
        <f>IF(AD212="","",VLOOKUP(AD212,'04_WUStG_Mapping'!$A:$B,2,TRUE))</f>
        <v>0</v>
      </c>
    </row>
    <row r="213" spans="1:31" x14ac:dyDescent="0.2">
      <c r="A213" t="s">
        <v>225</v>
      </c>
      <c r="B213" t="s">
        <v>642</v>
      </c>
      <c r="C213" t="s">
        <v>691</v>
      </c>
      <c r="D213" t="s">
        <v>809</v>
      </c>
      <c r="E213" t="s">
        <v>1152</v>
      </c>
      <c r="F213" t="s">
        <v>1607</v>
      </c>
      <c r="G213" t="s">
        <v>1626</v>
      </c>
      <c r="H213" t="s">
        <v>1660</v>
      </c>
      <c r="I213" t="s">
        <v>1685</v>
      </c>
      <c r="J213" t="s">
        <v>1700</v>
      </c>
      <c r="K213" t="s">
        <v>1774</v>
      </c>
      <c r="M213" t="e">
        <f>IF($K$213="","",VLOOKUP($K$213,'03_Thresholds_Archetypes'!$A:$M,2,FALSE))</f>
        <v>#N/A</v>
      </c>
      <c r="N213" t="e">
        <f>IF($K$213="","",VLOOKUP($K$213,'03_Thresholds_Archetypes'!$A:$M,3,FALSE))</f>
        <v>#N/A</v>
      </c>
      <c r="O213" t="e">
        <f>IF($K$213="","",VLOOKUP($K$213,'03_Thresholds_Archetypes'!$A:$M,4,FALSE))</f>
        <v>#N/A</v>
      </c>
      <c r="P213" t="e">
        <f>IF($K$213="","",VLOOKUP($K$213,'03_Thresholds_Archetypes'!$A:$M,5,FALSE))</f>
        <v>#N/A</v>
      </c>
      <c r="Q213" t="e">
        <f>IF($K$213="","",VLOOKUP($K$213,'03_Thresholds_Archetypes'!$A:$M,6,FALSE))</f>
        <v>#N/A</v>
      </c>
      <c r="R213" t="e">
        <f>IF($K$213="","",VLOOKUP($K$213,'03_Thresholds_Archetypes'!$A:$M,7,FALSE))</f>
        <v>#N/A</v>
      </c>
      <c r="S213" t="e">
        <f>IF($K$213="","",VLOOKUP($K$213,'03_Thresholds_Archetypes'!$A:$M,8,FALSE))</f>
        <v>#N/A</v>
      </c>
      <c r="T213" t="e">
        <f>IF($K$213="","",VLOOKUP($K$213,'03_Thresholds_Archetypes'!$A:$M,9,FALSE))</f>
        <v>#N/A</v>
      </c>
      <c r="U213" t="e">
        <f>IF($K$213="","",VLOOKUP($K$213,'03_Thresholds_Archetypes'!$A:$M,10,FALSE))</f>
        <v>#N/A</v>
      </c>
      <c r="V213" t="e">
        <f>IF($K$213="","",VLOOKUP($K$213,'03_Thresholds_Archetypes'!$A:$M,11,FALSE))</f>
        <v>#N/A</v>
      </c>
      <c r="W213" t="e">
        <f>IF($K$213="","",VLOOKUP($K$213,'03_Thresholds_Archetypes'!$A:$M,12,FALSE))</f>
        <v>#N/A</v>
      </c>
      <c r="X213" t="e">
        <f>IF($K$213="","",VLOOKUP($K$213,'03_Thresholds_Archetypes'!$A:$M,13,FALSE))</f>
        <v>#N/A</v>
      </c>
      <c r="Y213" t="e">
        <f>IF($K$213="","",LOOKUP($L213,$M213:$R213,$S213:$X213))</f>
        <v>#N/A</v>
      </c>
      <c r="Z213">
        <f>IFERROR(VLOOKUP($A$213,'02_Benchmarks_by_NACE'!$A:$J,7,FALSE),"")</f>
        <v>0.66999999999999993</v>
      </c>
      <c r="AA213">
        <f>IFERROR(VLOOKUP($A$213,'02_Benchmarks_by_NACE'!$A:$J,8,FALSE),"")</f>
        <v>1</v>
      </c>
      <c r="AB213">
        <f>IFERROR(VLOOKUP($A$213,'02_Benchmarks_by_NACE'!$A:$J,9,FALSE),"")</f>
        <v>1</v>
      </c>
      <c r="AC213">
        <f>IF(Z213="","",IF(LOWER($G$213)="lower_is_better",IF($L213&lt;=Z213*0.4,3,IF($L213&lt;=Z213*0.7,2,IF($L213&lt;=Z213,0,IF($L213&lt;=AB213,-2,-3)))),IF($L213&gt;=Z213*1.6,3,IF($L213&gt;=Z213*1.3,2,IF($L213&gt;=Z213,0,IF($L213&gt;=Z213/2,-2,-3))))))</f>
        <v>-3</v>
      </c>
      <c r="AD213" t="e">
        <f>IF($K$213&lt;&gt;"",Y213,IF(Z213&lt;&gt;"",AC213,""))</f>
        <v>#N/A</v>
      </c>
      <c r="AE213" t="e">
        <f>IF(AD213="","",VLOOKUP(AD213,'04_WUStG_Mapping'!$A:$B,2,TRUE))</f>
        <v>#N/A</v>
      </c>
    </row>
    <row r="214" spans="1:31" x14ac:dyDescent="0.2">
      <c r="A214" t="s">
        <v>226</v>
      </c>
      <c r="B214" t="s">
        <v>642</v>
      </c>
      <c r="C214" t="s">
        <v>691</v>
      </c>
      <c r="D214" t="s">
        <v>809</v>
      </c>
      <c r="E214" t="s">
        <v>1153</v>
      </c>
      <c r="F214" t="s">
        <v>1607</v>
      </c>
      <c r="G214" t="s">
        <v>1626</v>
      </c>
      <c r="H214" t="s">
        <v>1661</v>
      </c>
      <c r="I214" t="s">
        <v>1685</v>
      </c>
      <c r="J214" t="s">
        <v>1700</v>
      </c>
      <c r="K214" t="s">
        <v>1774</v>
      </c>
      <c r="M214" t="e">
        <f>IF($K$214="","",VLOOKUP($K$214,'03_Thresholds_Archetypes'!$A:$M,2,FALSE))</f>
        <v>#N/A</v>
      </c>
      <c r="N214" t="e">
        <f>IF($K$214="","",VLOOKUP($K$214,'03_Thresholds_Archetypes'!$A:$M,3,FALSE))</f>
        <v>#N/A</v>
      </c>
      <c r="O214" t="e">
        <f>IF($K$214="","",VLOOKUP($K$214,'03_Thresholds_Archetypes'!$A:$M,4,FALSE))</f>
        <v>#N/A</v>
      </c>
      <c r="P214" t="e">
        <f>IF($K$214="","",VLOOKUP($K$214,'03_Thresholds_Archetypes'!$A:$M,5,FALSE))</f>
        <v>#N/A</v>
      </c>
      <c r="Q214" t="e">
        <f>IF($K$214="","",VLOOKUP($K$214,'03_Thresholds_Archetypes'!$A:$M,6,FALSE))</f>
        <v>#N/A</v>
      </c>
      <c r="R214" t="e">
        <f>IF($K$214="","",VLOOKUP($K$214,'03_Thresholds_Archetypes'!$A:$M,7,FALSE))</f>
        <v>#N/A</v>
      </c>
      <c r="S214" t="e">
        <f>IF($K$214="","",VLOOKUP($K$214,'03_Thresholds_Archetypes'!$A:$M,8,FALSE))</f>
        <v>#N/A</v>
      </c>
      <c r="T214" t="e">
        <f>IF($K$214="","",VLOOKUP($K$214,'03_Thresholds_Archetypes'!$A:$M,9,FALSE))</f>
        <v>#N/A</v>
      </c>
      <c r="U214" t="e">
        <f>IF($K$214="","",VLOOKUP($K$214,'03_Thresholds_Archetypes'!$A:$M,10,FALSE))</f>
        <v>#N/A</v>
      </c>
      <c r="V214" t="e">
        <f>IF($K$214="","",VLOOKUP($K$214,'03_Thresholds_Archetypes'!$A:$M,11,FALSE))</f>
        <v>#N/A</v>
      </c>
      <c r="W214" t="e">
        <f>IF($K$214="","",VLOOKUP($K$214,'03_Thresholds_Archetypes'!$A:$M,12,FALSE))</f>
        <v>#N/A</v>
      </c>
      <c r="X214" t="e">
        <f>IF($K$214="","",VLOOKUP($K$214,'03_Thresholds_Archetypes'!$A:$M,13,FALSE))</f>
        <v>#N/A</v>
      </c>
      <c r="Y214" t="e">
        <f>IF($K$214="","",LOOKUP($L214,$M214:$R214,$S214:$X214))</f>
        <v>#N/A</v>
      </c>
      <c r="Z214">
        <f>IFERROR(VLOOKUP($A$214,'02_Benchmarks_by_NACE'!$A:$J,7,FALSE),"")</f>
        <v>0.5</v>
      </c>
      <c r="AA214">
        <f>IFERROR(VLOOKUP($A$214,'02_Benchmarks_by_NACE'!$A:$J,8,FALSE),"")</f>
        <v>0.75</v>
      </c>
      <c r="AB214">
        <f>IFERROR(VLOOKUP($A$214,'02_Benchmarks_by_NACE'!$A:$J,9,FALSE),"")</f>
        <v>0.9</v>
      </c>
      <c r="AC214">
        <f>IF(Z214="","",IF(LOWER($G$214)="lower_is_better",IF($L214&lt;=Z214*0.4,3,IF($L214&lt;=Z214*0.7,2,IF($L214&lt;=Z214,0,IF($L214&lt;=AB214,-2,-3)))),IF($L214&gt;=Z214*1.6,3,IF($L214&gt;=Z214*1.3,2,IF($L214&gt;=Z214,0,IF($L214&gt;=Z214/2,-2,-3))))))</f>
        <v>-3</v>
      </c>
      <c r="AD214" t="e">
        <f>IF($K$214&lt;&gt;"",Y214,IF(Z214&lt;&gt;"",AC214,""))</f>
        <v>#N/A</v>
      </c>
      <c r="AE214" t="e">
        <f>IF(AD214="","",VLOOKUP(AD214,'04_WUStG_Mapping'!$A:$B,2,TRUE))</f>
        <v>#N/A</v>
      </c>
    </row>
    <row r="215" spans="1:31" x14ac:dyDescent="0.2">
      <c r="A215" t="s">
        <v>227</v>
      </c>
      <c r="B215" t="s">
        <v>642</v>
      </c>
      <c r="C215" t="s">
        <v>691</v>
      </c>
      <c r="D215" t="s">
        <v>810</v>
      </c>
      <c r="E215" t="s">
        <v>1154</v>
      </c>
      <c r="F215" t="s">
        <v>1601</v>
      </c>
      <c r="G215" t="s">
        <v>1626</v>
      </c>
      <c r="H215" t="s">
        <v>1654</v>
      </c>
      <c r="I215" t="s">
        <v>1682</v>
      </c>
      <c r="J215" t="s">
        <v>1697</v>
      </c>
      <c r="K215" t="s">
        <v>1753</v>
      </c>
      <c r="M215">
        <f>IF($K$215="","",VLOOKUP($K$215,'03_Thresholds_Archetypes'!$A:$M,2,FALSE))</f>
        <v>0</v>
      </c>
      <c r="N215">
        <f>IF($K$215="","",VLOOKUP($K$215,'03_Thresholds_Archetypes'!$A:$M,3,FALSE))</f>
        <v>30</v>
      </c>
      <c r="O215">
        <f>IF($K$215="","",VLOOKUP($K$215,'03_Thresholds_Archetypes'!$A:$M,4,FALSE))</f>
        <v>50</v>
      </c>
      <c r="P215">
        <f>IF($K$215="","",VLOOKUP($K$215,'03_Thresholds_Archetypes'!$A:$M,5,FALSE))</f>
        <v>70</v>
      </c>
      <c r="Q215">
        <f>IF($K$215="","",VLOOKUP($K$215,'03_Thresholds_Archetypes'!$A:$M,6,FALSE))</f>
        <v>90</v>
      </c>
      <c r="R215">
        <f>IF($K$215="","",VLOOKUP($K$215,'03_Thresholds_Archetypes'!$A:$M,7,FALSE))</f>
        <v>1000000000</v>
      </c>
      <c r="S215">
        <f>IF($K$215="","",VLOOKUP($K$215,'03_Thresholds_Archetypes'!$A:$M,8,FALSE))</f>
        <v>-3</v>
      </c>
      <c r="T215">
        <f>IF($K$215="","",VLOOKUP($K$215,'03_Thresholds_Archetypes'!$A:$M,9,FALSE))</f>
        <v>-2</v>
      </c>
      <c r="U215">
        <f>IF($K$215="","",VLOOKUP($K$215,'03_Thresholds_Archetypes'!$A:$M,10,FALSE))</f>
        <v>0</v>
      </c>
      <c r="V215">
        <f>IF($K$215="","",VLOOKUP($K$215,'03_Thresholds_Archetypes'!$A:$M,11,FALSE))</f>
        <v>2</v>
      </c>
      <c r="W215">
        <f>IF($K$215="","",VLOOKUP($K$215,'03_Thresholds_Archetypes'!$A:$M,12,FALSE))</f>
        <v>3</v>
      </c>
      <c r="X215">
        <f>IF($K$215="","",VLOOKUP($K$215,'03_Thresholds_Archetypes'!$A:$M,13,FALSE))</f>
        <v>3</v>
      </c>
      <c r="Y215">
        <f>IF($K$215="","",LOOKUP($L215,$M215:$R215,$S215:$X215))</f>
        <v>-3</v>
      </c>
      <c r="Z215">
        <f>IFERROR(VLOOKUP($A$215,'02_Benchmarks_by_NACE'!$A:$J,7,FALSE),"")</f>
        <v>69.5</v>
      </c>
      <c r="AA215">
        <f>IFERROR(VLOOKUP($A$215,'02_Benchmarks_by_NACE'!$A:$J,8,FALSE),"")</f>
        <v>100</v>
      </c>
      <c r="AB215">
        <f>IFERROR(VLOOKUP($A$215,'02_Benchmarks_by_NACE'!$A:$J,9,FALSE),"")</f>
        <v>100</v>
      </c>
      <c r="AC215">
        <f>IF(Z215="","",IF(LOWER($G$215)="lower_is_better",IF($L215&lt;=Z215*0.4,3,IF($L215&lt;=Z215*0.7,2,IF($L215&lt;=Z215,0,IF($L215&lt;=AB215,-2,-3)))),IF($L215&gt;=Z215*1.6,3,IF($L215&gt;=Z215*1.3,2,IF($L215&gt;=Z215,0,IF($L215&gt;=Z215/2,-2,-3))))))</f>
        <v>-3</v>
      </c>
      <c r="AD215">
        <f>IF($K$215&lt;&gt;"",Y215,IF(Z215&lt;&gt;"",AC215,""))</f>
        <v>-3</v>
      </c>
      <c r="AE215">
        <f>IF(AD215="","",VLOOKUP(AD215,'04_WUStG_Mapping'!$A:$B,2,TRUE))</f>
        <v>25</v>
      </c>
    </row>
    <row r="216" spans="1:31" x14ac:dyDescent="0.2">
      <c r="A216" t="s">
        <v>228</v>
      </c>
      <c r="B216" t="s">
        <v>642</v>
      </c>
      <c r="C216" t="s">
        <v>691</v>
      </c>
      <c r="D216" t="s">
        <v>810</v>
      </c>
      <c r="E216" t="s">
        <v>1155</v>
      </c>
      <c r="F216" t="s">
        <v>1602</v>
      </c>
      <c r="G216" t="s">
        <v>1626</v>
      </c>
      <c r="H216" t="s">
        <v>1655</v>
      </c>
      <c r="I216" t="s">
        <v>1682</v>
      </c>
      <c r="J216" t="s">
        <v>1698</v>
      </c>
      <c r="K216" t="s">
        <v>1753</v>
      </c>
      <c r="M216">
        <f>IF($K$216="","",VLOOKUP($K$216,'03_Thresholds_Archetypes'!$A:$M,2,FALSE))</f>
        <v>0</v>
      </c>
      <c r="N216">
        <f>IF($K$216="","",VLOOKUP($K$216,'03_Thresholds_Archetypes'!$A:$M,3,FALSE))</f>
        <v>30</v>
      </c>
      <c r="O216">
        <f>IF($K$216="","",VLOOKUP($K$216,'03_Thresholds_Archetypes'!$A:$M,4,FALSE))</f>
        <v>50</v>
      </c>
      <c r="P216">
        <f>IF($K$216="","",VLOOKUP($K$216,'03_Thresholds_Archetypes'!$A:$M,5,FALSE))</f>
        <v>70</v>
      </c>
      <c r="Q216">
        <f>IF($K$216="","",VLOOKUP($K$216,'03_Thresholds_Archetypes'!$A:$M,6,FALSE))</f>
        <v>90</v>
      </c>
      <c r="R216">
        <f>IF($K$216="","",VLOOKUP($K$216,'03_Thresholds_Archetypes'!$A:$M,7,FALSE))</f>
        <v>1000000000</v>
      </c>
      <c r="S216">
        <f>IF($K$216="","",VLOOKUP($K$216,'03_Thresholds_Archetypes'!$A:$M,8,FALSE))</f>
        <v>-3</v>
      </c>
      <c r="T216">
        <f>IF($K$216="","",VLOOKUP($K$216,'03_Thresholds_Archetypes'!$A:$M,9,FALSE))</f>
        <v>-2</v>
      </c>
      <c r="U216">
        <f>IF($K$216="","",VLOOKUP($K$216,'03_Thresholds_Archetypes'!$A:$M,10,FALSE))</f>
        <v>0</v>
      </c>
      <c r="V216">
        <f>IF($K$216="","",VLOOKUP($K$216,'03_Thresholds_Archetypes'!$A:$M,11,FALSE))</f>
        <v>2</v>
      </c>
      <c r="W216">
        <f>IF($K$216="","",VLOOKUP($K$216,'03_Thresholds_Archetypes'!$A:$M,12,FALSE))</f>
        <v>3</v>
      </c>
      <c r="X216">
        <f>IF($K$216="","",VLOOKUP($K$216,'03_Thresholds_Archetypes'!$A:$M,13,FALSE))</f>
        <v>3</v>
      </c>
      <c r="Y216">
        <f>IF($K$216="","",LOOKUP($L216,$M216:$R216,$S216:$X216))</f>
        <v>-3</v>
      </c>
      <c r="Z216">
        <f>IFERROR(VLOOKUP($A$216,'02_Benchmarks_by_NACE'!$A:$J,7,FALSE),"")</f>
        <v>59.5</v>
      </c>
      <c r="AA216">
        <f>IFERROR(VLOOKUP($A$216,'02_Benchmarks_by_NACE'!$A:$J,8,FALSE),"")</f>
        <v>89.25</v>
      </c>
      <c r="AB216">
        <f>IFERROR(VLOOKUP($A$216,'02_Benchmarks_by_NACE'!$A:$J,9,FALSE),"")</f>
        <v>100</v>
      </c>
      <c r="AC216">
        <f>IF(Z216="","",IF(LOWER($G$216)="lower_is_better",IF($L216&lt;=Z216*0.4,3,IF($L216&lt;=Z216*0.7,2,IF($L216&lt;=Z216,0,IF($L216&lt;=AB216,-2,-3)))),IF($L216&gt;=Z216*1.6,3,IF($L216&gt;=Z216*1.3,2,IF($L216&gt;=Z216,0,IF($L216&gt;=Z216/2,-2,-3))))))</f>
        <v>-3</v>
      </c>
      <c r="AD216">
        <f>IF($K$216&lt;&gt;"",Y216,IF(Z216&lt;&gt;"",AC216,""))</f>
        <v>-3</v>
      </c>
      <c r="AE216">
        <f>IF(AD216="","",VLOOKUP(AD216,'04_WUStG_Mapping'!$A:$B,2,TRUE))</f>
        <v>25</v>
      </c>
    </row>
    <row r="217" spans="1:31" x14ac:dyDescent="0.2">
      <c r="A217" t="s">
        <v>229</v>
      </c>
      <c r="B217" t="s">
        <v>642</v>
      </c>
      <c r="C217" t="s">
        <v>691</v>
      </c>
      <c r="D217" t="s">
        <v>810</v>
      </c>
      <c r="E217" t="s">
        <v>1156</v>
      </c>
      <c r="F217" t="s">
        <v>1603</v>
      </c>
      <c r="G217" t="s">
        <v>1627</v>
      </c>
      <c r="H217" t="s">
        <v>1656</v>
      </c>
      <c r="I217" t="s">
        <v>1682</v>
      </c>
      <c r="J217" t="s">
        <v>1699</v>
      </c>
      <c r="K217" t="s">
        <v>1755</v>
      </c>
      <c r="M217">
        <f>IF($K$217="","",VLOOKUP($K$217,'03_Thresholds_Archetypes'!$A:$M,2,FALSE))</f>
        <v>0</v>
      </c>
      <c r="N217">
        <f>IF($K$217="","",VLOOKUP($K$217,'03_Thresholds_Archetypes'!$A:$M,3,FALSE))</f>
        <v>1</v>
      </c>
      <c r="O217">
        <f>IF($K$217="","",VLOOKUP($K$217,'03_Thresholds_Archetypes'!$A:$M,4,FALSE))</f>
        <v>3</v>
      </c>
      <c r="P217">
        <f>IF($K$217="","",VLOOKUP($K$217,'03_Thresholds_Archetypes'!$A:$M,5,FALSE))</f>
        <v>5</v>
      </c>
      <c r="Q217">
        <f>IF($K$217="","",VLOOKUP($K$217,'03_Thresholds_Archetypes'!$A:$M,6,FALSE))</f>
        <v>1000000000</v>
      </c>
      <c r="R217">
        <f>IF($K$217="","",VLOOKUP($K$217,'03_Thresholds_Archetypes'!$A:$M,7,FALSE))</f>
        <v>1000000000</v>
      </c>
      <c r="S217">
        <f>IF($K$217="","",VLOOKUP($K$217,'03_Thresholds_Archetypes'!$A:$M,8,FALSE))</f>
        <v>3</v>
      </c>
      <c r="T217">
        <f>IF($K$217="","",VLOOKUP($K$217,'03_Thresholds_Archetypes'!$A:$M,9,FALSE))</f>
        <v>2</v>
      </c>
      <c r="U217">
        <f>IF($K$217="","",VLOOKUP($K$217,'03_Thresholds_Archetypes'!$A:$M,10,FALSE))</f>
        <v>0</v>
      </c>
      <c r="V217">
        <f>IF($K$217="","",VLOOKUP($K$217,'03_Thresholds_Archetypes'!$A:$M,11,FALSE))</f>
        <v>-2</v>
      </c>
      <c r="W217">
        <f>IF($K$217="","",VLOOKUP($K$217,'03_Thresholds_Archetypes'!$A:$M,12,FALSE))</f>
        <v>-3</v>
      </c>
      <c r="X217">
        <f>IF($K$217="","",VLOOKUP($K$217,'03_Thresholds_Archetypes'!$A:$M,13,FALSE))</f>
        <v>-3</v>
      </c>
      <c r="Y217">
        <f>IF($K$217="","",LOOKUP($L217,$M217:$R217,$S217:$X217))</f>
        <v>3</v>
      </c>
      <c r="Z217">
        <f>IFERROR(VLOOKUP($A$217,'02_Benchmarks_by_NACE'!$A:$J,7,FALSE),"")</f>
        <v>3</v>
      </c>
      <c r="AA217">
        <f>IFERROR(VLOOKUP($A$217,'02_Benchmarks_by_NACE'!$A:$J,8,FALSE),"")</f>
        <v>4.5</v>
      </c>
      <c r="AB217">
        <f>IFERROR(VLOOKUP($A$217,'02_Benchmarks_by_NACE'!$A:$J,9,FALSE),"")</f>
        <v>7.5</v>
      </c>
      <c r="AC217">
        <f>IF(Z217="","",IF(LOWER($G$217)="lower_is_better",IF($L217&lt;=Z217*0.4,3,IF($L217&lt;=Z217*0.7,2,IF($L217&lt;=Z217,0,IF($L217&lt;=AB217,-2,-3)))),IF($L217&gt;=Z217*1.6,3,IF($L217&gt;=Z217*1.3,2,IF($L217&gt;=Z217,0,IF($L217&gt;=Z217/2,-2,-3))))))</f>
        <v>3</v>
      </c>
      <c r="AD217">
        <f>IF($K$217&lt;&gt;"",Y217,IF(Z217&lt;&gt;"",AC217,""))</f>
        <v>3</v>
      </c>
      <c r="AE217">
        <f>IF(AD217="","",VLOOKUP(AD217,'04_WUStG_Mapping'!$A:$B,2,TRUE))</f>
        <v>0</v>
      </c>
    </row>
    <row r="218" spans="1:31" x14ac:dyDescent="0.2">
      <c r="A218" t="s">
        <v>230</v>
      </c>
      <c r="B218" t="s">
        <v>643</v>
      </c>
      <c r="C218" t="s">
        <v>695</v>
      </c>
      <c r="D218" t="s">
        <v>811</v>
      </c>
      <c r="E218" t="s">
        <v>1157</v>
      </c>
      <c r="F218" t="s">
        <v>1622</v>
      </c>
      <c r="G218" t="s">
        <v>1626</v>
      </c>
      <c r="H218" t="s">
        <v>1679</v>
      </c>
      <c r="I218" t="s">
        <v>1684</v>
      </c>
      <c r="J218" t="s">
        <v>1698</v>
      </c>
      <c r="K218" t="s">
        <v>1753</v>
      </c>
      <c r="M218">
        <f>IF($K$218="","",VLOOKUP($K$218,'03_Thresholds_Archetypes'!$A:$M,2,FALSE))</f>
        <v>0</v>
      </c>
      <c r="N218">
        <f>IF($K$218="","",VLOOKUP($K$218,'03_Thresholds_Archetypes'!$A:$M,3,FALSE))</f>
        <v>30</v>
      </c>
      <c r="O218">
        <f>IF($K$218="","",VLOOKUP($K$218,'03_Thresholds_Archetypes'!$A:$M,4,FALSE))</f>
        <v>50</v>
      </c>
      <c r="P218">
        <f>IF($K$218="","",VLOOKUP($K$218,'03_Thresholds_Archetypes'!$A:$M,5,FALSE))</f>
        <v>70</v>
      </c>
      <c r="Q218">
        <f>IF($K$218="","",VLOOKUP($K$218,'03_Thresholds_Archetypes'!$A:$M,6,FALSE))</f>
        <v>90</v>
      </c>
      <c r="R218">
        <f>IF($K$218="","",VLOOKUP($K$218,'03_Thresholds_Archetypes'!$A:$M,7,FALSE))</f>
        <v>1000000000</v>
      </c>
      <c r="S218">
        <f>IF($K$218="","",VLOOKUP($K$218,'03_Thresholds_Archetypes'!$A:$M,8,FALSE))</f>
        <v>-3</v>
      </c>
      <c r="T218">
        <f>IF($K$218="","",VLOOKUP($K$218,'03_Thresholds_Archetypes'!$A:$M,9,FALSE))</f>
        <v>-2</v>
      </c>
      <c r="U218">
        <f>IF($K$218="","",VLOOKUP($K$218,'03_Thresholds_Archetypes'!$A:$M,10,FALSE))</f>
        <v>0</v>
      </c>
      <c r="V218">
        <f>IF($K$218="","",VLOOKUP($K$218,'03_Thresholds_Archetypes'!$A:$M,11,FALSE))</f>
        <v>2</v>
      </c>
      <c r="W218">
        <f>IF($K$218="","",VLOOKUP($K$218,'03_Thresholds_Archetypes'!$A:$M,12,FALSE))</f>
        <v>3</v>
      </c>
      <c r="X218">
        <f>IF($K$218="","",VLOOKUP($K$218,'03_Thresholds_Archetypes'!$A:$M,13,FALSE))</f>
        <v>3</v>
      </c>
      <c r="Y218">
        <f>IF($K$218="","",LOOKUP($L218,$M218:$R218,$S218:$X218))</f>
        <v>-3</v>
      </c>
      <c r="Z218">
        <f>IFERROR(VLOOKUP($A$218,'02_Benchmarks_by_NACE'!$A:$J,7,FALSE),"")</f>
        <v>1.95</v>
      </c>
      <c r="AA218">
        <f>IFERROR(VLOOKUP($A$218,'02_Benchmarks_by_NACE'!$A:$J,8,FALSE),"")</f>
        <v>2.9249999999999998</v>
      </c>
      <c r="AB218">
        <f>IFERROR(VLOOKUP($A$218,'02_Benchmarks_by_NACE'!$A:$J,9,FALSE),"")</f>
        <v>4.875</v>
      </c>
      <c r="AC218">
        <f>IF(Z218="","",IF(LOWER($G$218)="lower_is_better",IF($L218&lt;=Z218*0.4,3,IF($L218&lt;=Z218*0.7,2,IF($L218&lt;=Z218,0,IF($L218&lt;=AB218,-2,-3)))),IF($L218&gt;=Z218*1.6,3,IF($L218&gt;=Z218*1.3,2,IF($L218&gt;=Z218,0,IF($L218&gt;=Z218/2,-2,-3))))))</f>
        <v>-3</v>
      </c>
      <c r="AD218">
        <f>IF($K$218&lt;&gt;"",Y218,IF(Z218&lt;&gt;"",AC218,""))</f>
        <v>-3</v>
      </c>
      <c r="AE218">
        <f>IF(AD218="","",VLOOKUP(AD218,'04_WUStG_Mapping'!$A:$B,2,TRUE))</f>
        <v>25</v>
      </c>
    </row>
    <row r="219" spans="1:31" x14ac:dyDescent="0.2">
      <c r="A219" t="s">
        <v>231</v>
      </c>
      <c r="B219" t="s">
        <v>643</v>
      </c>
      <c r="C219" t="s">
        <v>695</v>
      </c>
      <c r="D219" t="s">
        <v>811</v>
      </c>
      <c r="E219" t="s">
        <v>1158</v>
      </c>
      <c r="F219" t="s">
        <v>1602</v>
      </c>
      <c r="G219" t="s">
        <v>1626</v>
      </c>
      <c r="H219" t="s">
        <v>1680</v>
      </c>
      <c r="I219" t="s">
        <v>1684</v>
      </c>
      <c r="J219" t="s">
        <v>1698</v>
      </c>
      <c r="K219" t="s">
        <v>1753</v>
      </c>
      <c r="M219">
        <f>IF($K$219="","",VLOOKUP($K$219,'03_Thresholds_Archetypes'!$A:$M,2,FALSE))</f>
        <v>0</v>
      </c>
      <c r="N219">
        <f>IF($K$219="","",VLOOKUP($K$219,'03_Thresholds_Archetypes'!$A:$M,3,FALSE))</f>
        <v>30</v>
      </c>
      <c r="O219">
        <f>IF($K$219="","",VLOOKUP($K$219,'03_Thresholds_Archetypes'!$A:$M,4,FALSE))</f>
        <v>50</v>
      </c>
      <c r="P219">
        <f>IF($K$219="","",VLOOKUP($K$219,'03_Thresholds_Archetypes'!$A:$M,5,FALSE))</f>
        <v>70</v>
      </c>
      <c r="Q219">
        <f>IF($K$219="","",VLOOKUP($K$219,'03_Thresholds_Archetypes'!$A:$M,6,FALSE))</f>
        <v>90</v>
      </c>
      <c r="R219">
        <f>IF($K$219="","",VLOOKUP($K$219,'03_Thresholds_Archetypes'!$A:$M,7,FALSE))</f>
        <v>1000000000</v>
      </c>
      <c r="S219">
        <f>IF($K$219="","",VLOOKUP($K$219,'03_Thresholds_Archetypes'!$A:$M,8,FALSE))</f>
        <v>-3</v>
      </c>
      <c r="T219">
        <f>IF($K$219="","",VLOOKUP($K$219,'03_Thresholds_Archetypes'!$A:$M,9,FALSE))</f>
        <v>-2</v>
      </c>
      <c r="U219">
        <f>IF($K$219="","",VLOOKUP($K$219,'03_Thresholds_Archetypes'!$A:$M,10,FALSE))</f>
        <v>0</v>
      </c>
      <c r="V219">
        <f>IF($K$219="","",VLOOKUP($K$219,'03_Thresholds_Archetypes'!$A:$M,11,FALSE))</f>
        <v>2</v>
      </c>
      <c r="W219">
        <f>IF($K$219="","",VLOOKUP($K$219,'03_Thresholds_Archetypes'!$A:$M,12,FALSE))</f>
        <v>3</v>
      </c>
      <c r="X219">
        <f>IF($K$219="","",VLOOKUP($K$219,'03_Thresholds_Archetypes'!$A:$M,13,FALSE))</f>
        <v>3</v>
      </c>
      <c r="Y219">
        <f>IF($K$219="","",LOOKUP($L219,$M219:$R219,$S219:$X219))</f>
        <v>-3</v>
      </c>
      <c r="Z219">
        <f>IFERROR(VLOOKUP($A$219,'02_Benchmarks_by_NACE'!$A:$J,7,FALSE),"")</f>
        <v>17</v>
      </c>
      <c r="AA219">
        <f>IFERROR(VLOOKUP($A$219,'02_Benchmarks_by_NACE'!$A:$J,8,FALSE),"")</f>
        <v>25.5</v>
      </c>
      <c r="AB219">
        <f>IFERROR(VLOOKUP($A$219,'02_Benchmarks_by_NACE'!$A:$J,9,FALSE),"")</f>
        <v>42.5</v>
      </c>
      <c r="AC219">
        <f>IF(Z219="","",IF(LOWER($G$219)="lower_is_better",IF($L219&lt;=Z219*0.4,3,IF($L219&lt;=Z219*0.7,2,IF($L219&lt;=Z219,0,IF($L219&lt;=AB219,-2,-3)))),IF($L219&gt;=Z219*1.6,3,IF($L219&gt;=Z219*1.3,2,IF($L219&gt;=Z219,0,IF($L219&gt;=Z219/2,-2,-3))))))</f>
        <v>-3</v>
      </c>
      <c r="AD219">
        <f>IF($K$219&lt;&gt;"",Y219,IF(Z219&lt;&gt;"",AC219,""))</f>
        <v>-3</v>
      </c>
      <c r="AE219">
        <f>IF(AD219="","",VLOOKUP(AD219,'04_WUStG_Mapping'!$A:$B,2,TRUE))</f>
        <v>25</v>
      </c>
    </row>
    <row r="220" spans="1:31" x14ac:dyDescent="0.2">
      <c r="A220" t="s">
        <v>232</v>
      </c>
      <c r="B220" t="s">
        <v>643</v>
      </c>
      <c r="C220" t="s">
        <v>695</v>
      </c>
      <c r="D220" t="s">
        <v>811</v>
      </c>
      <c r="E220" t="s">
        <v>1159</v>
      </c>
      <c r="F220" t="s">
        <v>1623</v>
      </c>
      <c r="G220" t="s">
        <v>1627</v>
      </c>
      <c r="H220" t="s">
        <v>1665</v>
      </c>
      <c r="I220" t="s">
        <v>1684</v>
      </c>
      <c r="J220" t="s">
        <v>1700</v>
      </c>
      <c r="K220" t="s">
        <v>1775</v>
      </c>
      <c r="M220" t="e">
        <f>IF($K$220="","",VLOOKUP($K$220,'03_Thresholds_Archetypes'!$A:$M,2,FALSE))</f>
        <v>#N/A</v>
      </c>
      <c r="N220" t="e">
        <f>IF($K$220="","",VLOOKUP($K$220,'03_Thresholds_Archetypes'!$A:$M,3,FALSE))</f>
        <v>#N/A</v>
      </c>
      <c r="O220" t="e">
        <f>IF($K$220="","",VLOOKUP($K$220,'03_Thresholds_Archetypes'!$A:$M,4,FALSE))</f>
        <v>#N/A</v>
      </c>
      <c r="P220" t="e">
        <f>IF($K$220="","",VLOOKUP($K$220,'03_Thresholds_Archetypes'!$A:$M,5,FALSE))</f>
        <v>#N/A</v>
      </c>
      <c r="Q220" t="e">
        <f>IF($K$220="","",VLOOKUP($K$220,'03_Thresholds_Archetypes'!$A:$M,6,FALSE))</f>
        <v>#N/A</v>
      </c>
      <c r="R220" t="e">
        <f>IF($K$220="","",VLOOKUP($K$220,'03_Thresholds_Archetypes'!$A:$M,7,FALSE))</f>
        <v>#N/A</v>
      </c>
      <c r="S220" t="e">
        <f>IF($K$220="","",VLOOKUP($K$220,'03_Thresholds_Archetypes'!$A:$M,8,FALSE))</f>
        <v>#N/A</v>
      </c>
      <c r="T220" t="e">
        <f>IF($K$220="","",VLOOKUP($K$220,'03_Thresholds_Archetypes'!$A:$M,9,FALSE))</f>
        <v>#N/A</v>
      </c>
      <c r="U220" t="e">
        <f>IF($K$220="","",VLOOKUP($K$220,'03_Thresholds_Archetypes'!$A:$M,10,FALSE))</f>
        <v>#N/A</v>
      </c>
      <c r="V220" t="e">
        <f>IF($K$220="","",VLOOKUP($K$220,'03_Thresholds_Archetypes'!$A:$M,11,FALSE))</f>
        <v>#N/A</v>
      </c>
      <c r="W220" t="e">
        <f>IF($K$220="","",VLOOKUP($K$220,'03_Thresholds_Archetypes'!$A:$M,12,FALSE))</f>
        <v>#N/A</v>
      </c>
      <c r="X220" t="e">
        <f>IF($K$220="","",VLOOKUP($K$220,'03_Thresholds_Archetypes'!$A:$M,13,FALSE))</f>
        <v>#N/A</v>
      </c>
      <c r="Y220" t="e">
        <f>IF($K$220="","",LOOKUP($L220,$M220:$R220,$S220:$X220))</f>
        <v>#N/A</v>
      </c>
      <c r="Z220">
        <f>IFERROR(VLOOKUP($A$220,'02_Benchmarks_by_NACE'!$A:$J,7,FALSE),"")</f>
        <v>1</v>
      </c>
      <c r="AA220">
        <f>IFERROR(VLOOKUP($A$220,'02_Benchmarks_by_NACE'!$A:$J,8,FALSE),"")</f>
        <v>1.5</v>
      </c>
      <c r="AB220">
        <f>IFERROR(VLOOKUP($A$220,'02_Benchmarks_by_NACE'!$A:$J,9,FALSE),"")</f>
        <v>2.5</v>
      </c>
      <c r="AC220">
        <f>IF(Z220="","",IF(LOWER($G$220)="lower_is_better",IF($L220&lt;=Z220*0.4,3,IF($L220&lt;=Z220*0.7,2,IF($L220&lt;=Z220,0,IF($L220&lt;=AB220,-2,-3)))),IF($L220&gt;=Z220*1.6,3,IF($L220&gt;=Z220*1.3,2,IF($L220&gt;=Z220,0,IF($L220&gt;=Z220/2,-2,-3))))))</f>
        <v>3</v>
      </c>
      <c r="AD220" t="e">
        <f>IF($K$220&lt;&gt;"",Y220,IF(Z220&lt;&gt;"",AC220,""))</f>
        <v>#N/A</v>
      </c>
      <c r="AE220" t="e">
        <f>IF(AD220="","",VLOOKUP(AD220,'04_WUStG_Mapping'!$A:$B,2,TRUE))</f>
        <v>#N/A</v>
      </c>
    </row>
    <row r="221" spans="1:31" x14ac:dyDescent="0.2">
      <c r="A221" t="s">
        <v>233</v>
      </c>
      <c r="B221" t="s">
        <v>643</v>
      </c>
      <c r="C221" t="s">
        <v>696</v>
      </c>
      <c r="D221" t="s">
        <v>812</v>
      </c>
      <c r="E221" t="s">
        <v>1160</v>
      </c>
      <c r="F221" t="s">
        <v>1622</v>
      </c>
      <c r="G221" t="s">
        <v>1626</v>
      </c>
      <c r="H221" t="s">
        <v>1679</v>
      </c>
      <c r="I221" t="s">
        <v>1694</v>
      </c>
      <c r="J221" t="s">
        <v>1698</v>
      </c>
      <c r="K221" t="s">
        <v>1753</v>
      </c>
      <c r="M221">
        <f>IF($K$221="","",VLOOKUP($K$221,'03_Thresholds_Archetypes'!$A:$M,2,FALSE))</f>
        <v>0</v>
      </c>
      <c r="N221">
        <f>IF($K$221="","",VLOOKUP($K$221,'03_Thresholds_Archetypes'!$A:$M,3,FALSE))</f>
        <v>30</v>
      </c>
      <c r="O221">
        <f>IF($K$221="","",VLOOKUP($K$221,'03_Thresholds_Archetypes'!$A:$M,4,FALSE))</f>
        <v>50</v>
      </c>
      <c r="P221">
        <f>IF($K$221="","",VLOOKUP($K$221,'03_Thresholds_Archetypes'!$A:$M,5,FALSE))</f>
        <v>70</v>
      </c>
      <c r="Q221">
        <f>IF($K$221="","",VLOOKUP($K$221,'03_Thresholds_Archetypes'!$A:$M,6,FALSE))</f>
        <v>90</v>
      </c>
      <c r="R221">
        <f>IF($K$221="","",VLOOKUP($K$221,'03_Thresholds_Archetypes'!$A:$M,7,FALSE))</f>
        <v>1000000000</v>
      </c>
      <c r="S221">
        <f>IF($K$221="","",VLOOKUP($K$221,'03_Thresholds_Archetypes'!$A:$M,8,FALSE))</f>
        <v>-3</v>
      </c>
      <c r="T221">
        <f>IF($K$221="","",VLOOKUP($K$221,'03_Thresholds_Archetypes'!$A:$M,9,FALSE))</f>
        <v>-2</v>
      </c>
      <c r="U221">
        <f>IF($K$221="","",VLOOKUP($K$221,'03_Thresholds_Archetypes'!$A:$M,10,FALSE))</f>
        <v>0</v>
      </c>
      <c r="V221">
        <f>IF($K$221="","",VLOOKUP($K$221,'03_Thresholds_Archetypes'!$A:$M,11,FALSE))</f>
        <v>2</v>
      </c>
      <c r="W221">
        <f>IF($K$221="","",VLOOKUP($K$221,'03_Thresholds_Archetypes'!$A:$M,12,FALSE))</f>
        <v>3</v>
      </c>
      <c r="X221">
        <f>IF($K$221="","",VLOOKUP($K$221,'03_Thresholds_Archetypes'!$A:$M,13,FALSE))</f>
        <v>3</v>
      </c>
      <c r="Y221">
        <f>IF($K$221="","",LOOKUP($L221,$M221:$R221,$S221:$X221))</f>
        <v>-3</v>
      </c>
      <c r="Z221">
        <f>IFERROR(VLOOKUP($A$221,'02_Benchmarks_by_NACE'!$A:$J,7,FALSE),"")</f>
        <v>1.95</v>
      </c>
      <c r="AA221">
        <f>IFERROR(VLOOKUP($A$221,'02_Benchmarks_by_NACE'!$A:$J,8,FALSE),"")</f>
        <v>2.9249999999999998</v>
      </c>
      <c r="AB221">
        <f>IFERROR(VLOOKUP($A$221,'02_Benchmarks_by_NACE'!$A:$J,9,FALSE),"")</f>
        <v>4.875</v>
      </c>
      <c r="AC221">
        <f>IF(Z221="","",IF(LOWER($G$221)="lower_is_better",IF($L221&lt;=Z221*0.4,3,IF($L221&lt;=Z221*0.7,2,IF($L221&lt;=Z221,0,IF($L221&lt;=AB221,-2,-3)))),IF($L221&gt;=Z221*1.6,3,IF($L221&gt;=Z221*1.3,2,IF($L221&gt;=Z221,0,IF($L221&gt;=Z221/2,-2,-3))))))</f>
        <v>-3</v>
      </c>
      <c r="AD221">
        <f>IF($K$221&lt;&gt;"",Y221,IF(Z221&lt;&gt;"",AC221,""))</f>
        <v>-3</v>
      </c>
      <c r="AE221">
        <f>IF(AD221="","",VLOOKUP(AD221,'04_WUStG_Mapping'!$A:$B,2,TRUE))</f>
        <v>25</v>
      </c>
    </row>
    <row r="222" spans="1:31" x14ac:dyDescent="0.2">
      <c r="A222" t="s">
        <v>234</v>
      </c>
      <c r="B222" t="s">
        <v>643</v>
      </c>
      <c r="C222" t="s">
        <v>696</v>
      </c>
      <c r="D222" t="s">
        <v>812</v>
      </c>
      <c r="E222" t="s">
        <v>1161</v>
      </c>
      <c r="F222" t="s">
        <v>1602</v>
      </c>
      <c r="G222" t="s">
        <v>1626</v>
      </c>
      <c r="H222" t="s">
        <v>1680</v>
      </c>
      <c r="I222" t="s">
        <v>1694</v>
      </c>
      <c r="J222" t="s">
        <v>1698</v>
      </c>
      <c r="K222" t="s">
        <v>1753</v>
      </c>
      <c r="M222">
        <f>IF($K$222="","",VLOOKUP($K$222,'03_Thresholds_Archetypes'!$A:$M,2,FALSE))</f>
        <v>0</v>
      </c>
      <c r="N222">
        <f>IF($K$222="","",VLOOKUP($K$222,'03_Thresholds_Archetypes'!$A:$M,3,FALSE))</f>
        <v>30</v>
      </c>
      <c r="O222">
        <f>IF($K$222="","",VLOOKUP($K$222,'03_Thresholds_Archetypes'!$A:$M,4,FALSE))</f>
        <v>50</v>
      </c>
      <c r="P222">
        <f>IF($K$222="","",VLOOKUP($K$222,'03_Thresholds_Archetypes'!$A:$M,5,FALSE))</f>
        <v>70</v>
      </c>
      <c r="Q222">
        <f>IF($K$222="","",VLOOKUP($K$222,'03_Thresholds_Archetypes'!$A:$M,6,FALSE))</f>
        <v>90</v>
      </c>
      <c r="R222">
        <f>IF($K$222="","",VLOOKUP($K$222,'03_Thresholds_Archetypes'!$A:$M,7,FALSE))</f>
        <v>1000000000</v>
      </c>
      <c r="S222">
        <f>IF($K$222="","",VLOOKUP($K$222,'03_Thresholds_Archetypes'!$A:$M,8,FALSE))</f>
        <v>-3</v>
      </c>
      <c r="T222">
        <f>IF($K$222="","",VLOOKUP($K$222,'03_Thresholds_Archetypes'!$A:$M,9,FALSE))</f>
        <v>-2</v>
      </c>
      <c r="U222">
        <f>IF($K$222="","",VLOOKUP($K$222,'03_Thresholds_Archetypes'!$A:$M,10,FALSE))</f>
        <v>0</v>
      </c>
      <c r="V222">
        <f>IF($K$222="","",VLOOKUP($K$222,'03_Thresholds_Archetypes'!$A:$M,11,FALSE))</f>
        <v>2</v>
      </c>
      <c r="W222">
        <f>IF($K$222="","",VLOOKUP($K$222,'03_Thresholds_Archetypes'!$A:$M,12,FALSE))</f>
        <v>3</v>
      </c>
      <c r="X222">
        <f>IF($K$222="","",VLOOKUP($K$222,'03_Thresholds_Archetypes'!$A:$M,13,FALSE))</f>
        <v>3</v>
      </c>
      <c r="Y222">
        <f>IF($K$222="","",LOOKUP($L222,$M222:$R222,$S222:$X222))</f>
        <v>-3</v>
      </c>
      <c r="Z222">
        <f>IFERROR(VLOOKUP($A$222,'02_Benchmarks_by_NACE'!$A:$J,7,FALSE),"")</f>
        <v>17</v>
      </c>
      <c r="AA222">
        <f>IFERROR(VLOOKUP($A$222,'02_Benchmarks_by_NACE'!$A:$J,8,FALSE),"")</f>
        <v>25.5</v>
      </c>
      <c r="AB222">
        <f>IFERROR(VLOOKUP($A$222,'02_Benchmarks_by_NACE'!$A:$J,9,FALSE),"")</f>
        <v>42.5</v>
      </c>
      <c r="AC222">
        <f>IF(Z222="","",IF(LOWER($G$222)="lower_is_better",IF($L222&lt;=Z222*0.4,3,IF($L222&lt;=Z222*0.7,2,IF($L222&lt;=Z222,0,IF($L222&lt;=AB222,-2,-3)))),IF($L222&gt;=Z222*1.6,3,IF($L222&gt;=Z222*1.3,2,IF($L222&gt;=Z222,0,IF($L222&gt;=Z222/2,-2,-3))))))</f>
        <v>-3</v>
      </c>
      <c r="AD222">
        <f>IF($K$222&lt;&gt;"",Y222,IF(Z222&lt;&gt;"",AC222,""))</f>
        <v>-3</v>
      </c>
      <c r="AE222">
        <f>IF(AD222="","",VLOOKUP(AD222,'04_WUStG_Mapping'!$A:$B,2,TRUE))</f>
        <v>25</v>
      </c>
    </row>
    <row r="223" spans="1:31" x14ac:dyDescent="0.2">
      <c r="A223" t="s">
        <v>235</v>
      </c>
      <c r="B223" t="s">
        <v>643</v>
      </c>
      <c r="C223" t="s">
        <v>696</v>
      </c>
      <c r="D223" t="s">
        <v>812</v>
      </c>
      <c r="E223" t="s">
        <v>1162</v>
      </c>
      <c r="F223" t="s">
        <v>1623</v>
      </c>
      <c r="G223" t="s">
        <v>1627</v>
      </c>
      <c r="H223" t="s">
        <v>1665</v>
      </c>
      <c r="I223" t="s">
        <v>1684</v>
      </c>
      <c r="J223" t="s">
        <v>1700</v>
      </c>
      <c r="K223" t="s">
        <v>1775</v>
      </c>
      <c r="M223" t="e">
        <f>IF($K$223="","",VLOOKUP($K$223,'03_Thresholds_Archetypes'!$A:$M,2,FALSE))</f>
        <v>#N/A</v>
      </c>
      <c r="N223" t="e">
        <f>IF($K$223="","",VLOOKUP($K$223,'03_Thresholds_Archetypes'!$A:$M,3,FALSE))</f>
        <v>#N/A</v>
      </c>
      <c r="O223" t="e">
        <f>IF($K$223="","",VLOOKUP($K$223,'03_Thresholds_Archetypes'!$A:$M,4,FALSE))</f>
        <v>#N/A</v>
      </c>
      <c r="P223" t="e">
        <f>IF($K$223="","",VLOOKUP($K$223,'03_Thresholds_Archetypes'!$A:$M,5,FALSE))</f>
        <v>#N/A</v>
      </c>
      <c r="Q223" t="e">
        <f>IF($K$223="","",VLOOKUP($K$223,'03_Thresholds_Archetypes'!$A:$M,6,FALSE))</f>
        <v>#N/A</v>
      </c>
      <c r="R223" t="e">
        <f>IF($K$223="","",VLOOKUP($K$223,'03_Thresholds_Archetypes'!$A:$M,7,FALSE))</f>
        <v>#N/A</v>
      </c>
      <c r="S223" t="e">
        <f>IF($K$223="","",VLOOKUP($K$223,'03_Thresholds_Archetypes'!$A:$M,8,FALSE))</f>
        <v>#N/A</v>
      </c>
      <c r="T223" t="e">
        <f>IF($K$223="","",VLOOKUP($K$223,'03_Thresholds_Archetypes'!$A:$M,9,FALSE))</f>
        <v>#N/A</v>
      </c>
      <c r="U223" t="e">
        <f>IF($K$223="","",VLOOKUP($K$223,'03_Thresholds_Archetypes'!$A:$M,10,FALSE))</f>
        <v>#N/A</v>
      </c>
      <c r="V223" t="e">
        <f>IF($K$223="","",VLOOKUP($K$223,'03_Thresholds_Archetypes'!$A:$M,11,FALSE))</f>
        <v>#N/A</v>
      </c>
      <c r="W223" t="e">
        <f>IF($K$223="","",VLOOKUP($K$223,'03_Thresholds_Archetypes'!$A:$M,12,FALSE))</f>
        <v>#N/A</v>
      </c>
      <c r="X223" t="e">
        <f>IF($K$223="","",VLOOKUP($K$223,'03_Thresholds_Archetypes'!$A:$M,13,FALSE))</f>
        <v>#N/A</v>
      </c>
      <c r="Y223" t="e">
        <f>IF($K$223="","",LOOKUP($L223,$M223:$R223,$S223:$X223))</f>
        <v>#N/A</v>
      </c>
      <c r="Z223">
        <f>IFERROR(VLOOKUP($A$223,'02_Benchmarks_by_NACE'!$A:$J,7,FALSE),"")</f>
        <v>1</v>
      </c>
      <c r="AA223">
        <f>IFERROR(VLOOKUP($A$223,'02_Benchmarks_by_NACE'!$A:$J,8,FALSE),"")</f>
        <v>1.5</v>
      </c>
      <c r="AB223">
        <f>IFERROR(VLOOKUP($A$223,'02_Benchmarks_by_NACE'!$A:$J,9,FALSE),"")</f>
        <v>2.5</v>
      </c>
      <c r="AC223">
        <f>IF(Z223="","",IF(LOWER($G$223)="lower_is_better",IF($L223&lt;=Z223*0.4,3,IF($L223&lt;=Z223*0.7,2,IF($L223&lt;=Z223,0,IF($L223&lt;=AB223,-2,-3)))),IF($L223&gt;=Z223*1.6,3,IF($L223&gt;=Z223*1.3,2,IF($L223&gt;=Z223,0,IF($L223&gt;=Z223/2,-2,-3))))))</f>
        <v>3</v>
      </c>
      <c r="AD223" t="e">
        <f>IF($K$223&lt;&gt;"",Y223,IF(Z223&lt;&gt;"",AC223,""))</f>
        <v>#N/A</v>
      </c>
      <c r="AE223" t="e">
        <f>IF(AD223="","",VLOOKUP(AD223,'04_WUStG_Mapping'!$A:$B,2,TRUE))</f>
        <v>#N/A</v>
      </c>
    </row>
    <row r="224" spans="1:31" x14ac:dyDescent="0.2">
      <c r="A224" t="s">
        <v>236</v>
      </c>
      <c r="B224" t="s">
        <v>643</v>
      </c>
      <c r="C224" t="s">
        <v>697</v>
      </c>
      <c r="D224" t="s">
        <v>813</v>
      </c>
      <c r="E224" t="s">
        <v>1163</v>
      </c>
      <c r="F224" t="s">
        <v>1616</v>
      </c>
      <c r="G224" t="s">
        <v>1627</v>
      </c>
      <c r="H224" t="s">
        <v>1672</v>
      </c>
      <c r="I224" t="s">
        <v>1692</v>
      </c>
      <c r="J224" t="s">
        <v>1700</v>
      </c>
      <c r="K224" t="s">
        <v>1775</v>
      </c>
      <c r="M224" t="e">
        <f>IF($K$224="","",VLOOKUP($K$224,'03_Thresholds_Archetypes'!$A:$M,2,FALSE))</f>
        <v>#N/A</v>
      </c>
      <c r="N224" t="e">
        <f>IF($K$224="","",VLOOKUP($K$224,'03_Thresholds_Archetypes'!$A:$M,3,FALSE))</f>
        <v>#N/A</v>
      </c>
      <c r="O224" t="e">
        <f>IF($K$224="","",VLOOKUP($K$224,'03_Thresholds_Archetypes'!$A:$M,4,FALSE))</f>
        <v>#N/A</v>
      </c>
      <c r="P224" t="e">
        <f>IF($K$224="","",VLOOKUP($K$224,'03_Thresholds_Archetypes'!$A:$M,5,FALSE))</f>
        <v>#N/A</v>
      </c>
      <c r="Q224" t="e">
        <f>IF($K$224="","",VLOOKUP($K$224,'03_Thresholds_Archetypes'!$A:$M,6,FALSE))</f>
        <v>#N/A</v>
      </c>
      <c r="R224" t="e">
        <f>IF($K$224="","",VLOOKUP($K$224,'03_Thresholds_Archetypes'!$A:$M,7,FALSE))</f>
        <v>#N/A</v>
      </c>
      <c r="S224" t="e">
        <f>IF($K$224="","",VLOOKUP($K$224,'03_Thresholds_Archetypes'!$A:$M,8,FALSE))</f>
        <v>#N/A</v>
      </c>
      <c r="T224" t="e">
        <f>IF($K$224="","",VLOOKUP($K$224,'03_Thresholds_Archetypes'!$A:$M,9,FALSE))</f>
        <v>#N/A</v>
      </c>
      <c r="U224" t="e">
        <f>IF($K$224="","",VLOOKUP($K$224,'03_Thresholds_Archetypes'!$A:$M,10,FALSE))</f>
        <v>#N/A</v>
      </c>
      <c r="V224" t="e">
        <f>IF($K$224="","",VLOOKUP($K$224,'03_Thresholds_Archetypes'!$A:$M,11,FALSE))</f>
        <v>#N/A</v>
      </c>
      <c r="W224" t="e">
        <f>IF($K$224="","",VLOOKUP($K$224,'03_Thresholds_Archetypes'!$A:$M,12,FALSE))</f>
        <v>#N/A</v>
      </c>
      <c r="X224" t="e">
        <f>IF($K$224="","",VLOOKUP($K$224,'03_Thresholds_Archetypes'!$A:$M,13,FALSE))</f>
        <v>#N/A</v>
      </c>
      <c r="Y224" t="e">
        <f>IF($K$224="","",LOOKUP($L224,$M224:$R224,$S224:$X224))</f>
        <v>#N/A</v>
      </c>
      <c r="Z224">
        <f>IFERROR(VLOOKUP($A$224,'02_Benchmarks_by_NACE'!$A:$J,7,FALSE),"")</f>
        <v>1</v>
      </c>
      <c r="AA224">
        <f>IFERROR(VLOOKUP($A$224,'02_Benchmarks_by_NACE'!$A:$J,8,FALSE),"")</f>
        <v>1.5</v>
      </c>
      <c r="AB224">
        <f>IFERROR(VLOOKUP($A$224,'02_Benchmarks_by_NACE'!$A:$J,9,FALSE),"")</f>
        <v>2.5</v>
      </c>
      <c r="AC224">
        <f>IF(Z224="","",IF(LOWER($G$224)="lower_is_better",IF($L224&lt;=Z224*0.4,3,IF($L224&lt;=Z224*0.7,2,IF($L224&lt;=Z224,0,IF($L224&lt;=AB224,-2,-3)))),IF($L224&gt;=Z224*1.6,3,IF($L224&gt;=Z224*1.3,2,IF($L224&gt;=Z224,0,IF($L224&gt;=Z224/2,-2,-3))))))</f>
        <v>3</v>
      </c>
      <c r="AD224" t="e">
        <f>IF($K$224&lt;&gt;"",Y224,IF(Z224&lt;&gt;"",AC224,""))</f>
        <v>#N/A</v>
      </c>
      <c r="AE224" t="e">
        <f>IF(AD224="","",VLOOKUP(AD224,'04_WUStG_Mapping'!$A:$B,2,TRUE))</f>
        <v>#N/A</v>
      </c>
    </row>
    <row r="225" spans="1:31" x14ac:dyDescent="0.2">
      <c r="A225" t="s">
        <v>237</v>
      </c>
      <c r="B225" t="s">
        <v>643</v>
      </c>
      <c r="C225" t="s">
        <v>697</v>
      </c>
      <c r="D225" t="s">
        <v>813</v>
      </c>
      <c r="E225" t="s">
        <v>1164</v>
      </c>
      <c r="F225" t="s">
        <v>1617</v>
      </c>
      <c r="G225" t="s">
        <v>1627</v>
      </c>
      <c r="H225" t="s">
        <v>1665</v>
      </c>
      <c r="I225" t="s">
        <v>1684</v>
      </c>
      <c r="J225" t="s">
        <v>1708</v>
      </c>
      <c r="K225" t="s">
        <v>1775</v>
      </c>
      <c r="M225" t="e">
        <f>IF($K$225="","",VLOOKUP($K$225,'03_Thresholds_Archetypes'!$A:$M,2,FALSE))</f>
        <v>#N/A</v>
      </c>
      <c r="N225" t="e">
        <f>IF($K$225="","",VLOOKUP($K$225,'03_Thresholds_Archetypes'!$A:$M,3,FALSE))</f>
        <v>#N/A</v>
      </c>
      <c r="O225" t="e">
        <f>IF($K$225="","",VLOOKUP($K$225,'03_Thresholds_Archetypes'!$A:$M,4,FALSE))</f>
        <v>#N/A</v>
      </c>
      <c r="P225" t="e">
        <f>IF($K$225="","",VLOOKUP($K$225,'03_Thresholds_Archetypes'!$A:$M,5,FALSE))</f>
        <v>#N/A</v>
      </c>
      <c r="Q225" t="e">
        <f>IF($K$225="","",VLOOKUP($K$225,'03_Thresholds_Archetypes'!$A:$M,6,FALSE))</f>
        <v>#N/A</v>
      </c>
      <c r="R225" t="e">
        <f>IF($K$225="","",VLOOKUP($K$225,'03_Thresholds_Archetypes'!$A:$M,7,FALSE))</f>
        <v>#N/A</v>
      </c>
      <c r="S225" t="e">
        <f>IF($K$225="","",VLOOKUP($K$225,'03_Thresholds_Archetypes'!$A:$M,8,FALSE))</f>
        <v>#N/A</v>
      </c>
      <c r="T225" t="e">
        <f>IF($K$225="","",VLOOKUP($K$225,'03_Thresholds_Archetypes'!$A:$M,9,FALSE))</f>
        <v>#N/A</v>
      </c>
      <c r="U225" t="e">
        <f>IF($K$225="","",VLOOKUP($K$225,'03_Thresholds_Archetypes'!$A:$M,10,FALSE))</f>
        <v>#N/A</v>
      </c>
      <c r="V225" t="e">
        <f>IF($K$225="","",VLOOKUP($K$225,'03_Thresholds_Archetypes'!$A:$M,11,FALSE))</f>
        <v>#N/A</v>
      </c>
      <c r="W225" t="e">
        <f>IF($K$225="","",VLOOKUP($K$225,'03_Thresholds_Archetypes'!$A:$M,12,FALSE))</f>
        <v>#N/A</v>
      </c>
      <c r="X225" t="e">
        <f>IF($K$225="","",VLOOKUP($K$225,'03_Thresholds_Archetypes'!$A:$M,13,FALSE))</f>
        <v>#N/A</v>
      </c>
      <c r="Y225" t="e">
        <f>IF($K$225="","",LOOKUP($L225,$M225:$R225,$S225:$X225))</f>
        <v>#N/A</v>
      </c>
      <c r="Z225">
        <f>IFERROR(VLOOKUP($A$225,'02_Benchmarks_by_NACE'!$A:$J,7,FALSE),"")</f>
        <v>1</v>
      </c>
      <c r="AA225">
        <f>IFERROR(VLOOKUP($A$225,'02_Benchmarks_by_NACE'!$A:$J,8,FALSE),"")</f>
        <v>1.5</v>
      </c>
      <c r="AB225">
        <f>IFERROR(VLOOKUP($A$225,'02_Benchmarks_by_NACE'!$A:$J,9,FALSE),"")</f>
        <v>2.5</v>
      </c>
      <c r="AC225">
        <f>IF(Z225="","",IF(LOWER($G$225)="lower_is_better",IF($L225&lt;=Z225*0.4,3,IF($L225&lt;=Z225*0.7,2,IF($L225&lt;=Z225,0,IF($L225&lt;=AB225,-2,-3)))),IF($L225&gt;=Z225*1.6,3,IF($L225&gt;=Z225*1.3,2,IF($L225&gt;=Z225,0,IF($L225&gt;=Z225/2,-2,-3))))))</f>
        <v>3</v>
      </c>
      <c r="AD225" t="e">
        <f>IF($K$225&lt;&gt;"",Y225,IF(Z225&lt;&gt;"",AC225,""))</f>
        <v>#N/A</v>
      </c>
      <c r="AE225" t="e">
        <f>IF(AD225="","",VLOOKUP(AD225,'04_WUStG_Mapping'!$A:$B,2,TRUE))</f>
        <v>#N/A</v>
      </c>
    </row>
    <row r="226" spans="1:31" x14ac:dyDescent="0.2">
      <c r="A226" t="s">
        <v>238</v>
      </c>
      <c r="B226" t="s">
        <v>643</v>
      </c>
      <c r="C226" t="s">
        <v>697</v>
      </c>
      <c r="D226" t="s">
        <v>813</v>
      </c>
      <c r="E226" t="s">
        <v>1165</v>
      </c>
      <c r="F226" t="s">
        <v>1607</v>
      </c>
      <c r="G226" t="s">
        <v>1626</v>
      </c>
      <c r="H226" t="s">
        <v>1673</v>
      </c>
      <c r="I226" t="s">
        <v>1642</v>
      </c>
      <c r="J226" t="s">
        <v>1700</v>
      </c>
      <c r="K226" t="s">
        <v>1774</v>
      </c>
      <c r="M226" t="e">
        <f>IF($K$226="","",VLOOKUP($K$226,'03_Thresholds_Archetypes'!$A:$M,2,FALSE))</f>
        <v>#N/A</v>
      </c>
      <c r="N226" t="e">
        <f>IF($K$226="","",VLOOKUP($K$226,'03_Thresholds_Archetypes'!$A:$M,3,FALSE))</f>
        <v>#N/A</v>
      </c>
      <c r="O226" t="e">
        <f>IF($K$226="","",VLOOKUP($K$226,'03_Thresholds_Archetypes'!$A:$M,4,FALSE))</f>
        <v>#N/A</v>
      </c>
      <c r="P226" t="e">
        <f>IF($K$226="","",VLOOKUP($K$226,'03_Thresholds_Archetypes'!$A:$M,5,FALSE))</f>
        <v>#N/A</v>
      </c>
      <c r="Q226" t="e">
        <f>IF($K$226="","",VLOOKUP($K$226,'03_Thresholds_Archetypes'!$A:$M,6,FALSE))</f>
        <v>#N/A</v>
      </c>
      <c r="R226" t="e">
        <f>IF($K$226="","",VLOOKUP($K$226,'03_Thresholds_Archetypes'!$A:$M,7,FALSE))</f>
        <v>#N/A</v>
      </c>
      <c r="S226" t="e">
        <f>IF($K$226="","",VLOOKUP($K$226,'03_Thresholds_Archetypes'!$A:$M,8,FALSE))</f>
        <v>#N/A</v>
      </c>
      <c r="T226" t="e">
        <f>IF($K$226="","",VLOOKUP($K$226,'03_Thresholds_Archetypes'!$A:$M,9,FALSE))</f>
        <v>#N/A</v>
      </c>
      <c r="U226" t="e">
        <f>IF($K$226="","",VLOOKUP($K$226,'03_Thresholds_Archetypes'!$A:$M,10,FALSE))</f>
        <v>#N/A</v>
      </c>
      <c r="V226" t="e">
        <f>IF($K$226="","",VLOOKUP($K$226,'03_Thresholds_Archetypes'!$A:$M,11,FALSE))</f>
        <v>#N/A</v>
      </c>
      <c r="W226" t="e">
        <f>IF($K$226="","",VLOOKUP($K$226,'03_Thresholds_Archetypes'!$A:$M,12,FALSE))</f>
        <v>#N/A</v>
      </c>
      <c r="X226" t="e">
        <f>IF($K$226="","",VLOOKUP($K$226,'03_Thresholds_Archetypes'!$A:$M,13,FALSE))</f>
        <v>#N/A</v>
      </c>
      <c r="Y226" t="e">
        <f>IF($K$226="","",LOOKUP($L226,$M226:$R226,$S226:$X226))</f>
        <v>#N/A</v>
      </c>
      <c r="Z226">
        <f>IFERROR(VLOOKUP($A$226,'02_Benchmarks_by_NACE'!$A:$J,7,FALSE),"")</f>
        <v>0.495</v>
      </c>
      <c r="AA226">
        <f>IFERROR(VLOOKUP($A$226,'02_Benchmarks_by_NACE'!$A:$J,8,FALSE),"")</f>
        <v>0.74249999999999994</v>
      </c>
      <c r="AB226">
        <f>IFERROR(VLOOKUP($A$226,'02_Benchmarks_by_NACE'!$A:$J,9,FALSE),"")</f>
        <v>1</v>
      </c>
      <c r="AC226">
        <f>IF(Z226="","",IF(LOWER($G$226)="lower_is_better",IF($L226&lt;=Z226*0.4,3,IF($L226&lt;=Z226*0.7,2,IF($L226&lt;=Z226,0,IF($L226&lt;=AB226,-2,-3)))),IF($L226&gt;=Z226*1.6,3,IF($L226&gt;=Z226*1.3,2,IF($L226&gt;=Z226,0,IF($L226&gt;=Z226/2,-2,-3))))))</f>
        <v>-3</v>
      </c>
      <c r="AD226" t="e">
        <f>IF($K$226&lt;&gt;"",Y226,IF(Z226&lt;&gt;"",AC226,""))</f>
        <v>#N/A</v>
      </c>
      <c r="AE226" t="e">
        <f>IF(AD226="","",VLOOKUP(AD226,'04_WUStG_Mapping'!$A:$B,2,TRUE))</f>
        <v>#N/A</v>
      </c>
    </row>
    <row r="227" spans="1:31" x14ac:dyDescent="0.2">
      <c r="A227" t="s">
        <v>239</v>
      </c>
      <c r="B227" t="s">
        <v>643</v>
      </c>
      <c r="C227" t="s">
        <v>695</v>
      </c>
      <c r="D227" t="s">
        <v>814</v>
      </c>
      <c r="E227" t="s">
        <v>1166</v>
      </c>
      <c r="F227" t="s">
        <v>1611</v>
      </c>
      <c r="G227" t="s">
        <v>1627</v>
      </c>
      <c r="H227" t="s">
        <v>1668</v>
      </c>
      <c r="I227" t="s">
        <v>1689</v>
      </c>
      <c r="J227" t="s">
        <v>1705</v>
      </c>
      <c r="K227" t="s">
        <v>1775</v>
      </c>
      <c r="M227" t="e">
        <f>IF($K$227="","",VLOOKUP($K$227,'03_Thresholds_Archetypes'!$A:$M,2,FALSE))</f>
        <v>#N/A</v>
      </c>
      <c r="N227" t="e">
        <f>IF($K$227="","",VLOOKUP($K$227,'03_Thresholds_Archetypes'!$A:$M,3,FALSE))</f>
        <v>#N/A</v>
      </c>
      <c r="O227" t="e">
        <f>IF($K$227="","",VLOOKUP($K$227,'03_Thresholds_Archetypes'!$A:$M,4,FALSE))</f>
        <v>#N/A</v>
      </c>
      <c r="P227" t="e">
        <f>IF($K$227="","",VLOOKUP($K$227,'03_Thresholds_Archetypes'!$A:$M,5,FALSE))</f>
        <v>#N/A</v>
      </c>
      <c r="Q227" t="e">
        <f>IF($K$227="","",VLOOKUP($K$227,'03_Thresholds_Archetypes'!$A:$M,6,FALSE))</f>
        <v>#N/A</v>
      </c>
      <c r="R227" t="e">
        <f>IF($K$227="","",VLOOKUP($K$227,'03_Thresholds_Archetypes'!$A:$M,7,FALSE))</f>
        <v>#N/A</v>
      </c>
      <c r="S227" t="e">
        <f>IF($K$227="","",VLOOKUP($K$227,'03_Thresholds_Archetypes'!$A:$M,8,FALSE))</f>
        <v>#N/A</v>
      </c>
      <c r="T227" t="e">
        <f>IF($K$227="","",VLOOKUP($K$227,'03_Thresholds_Archetypes'!$A:$M,9,FALSE))</f>
        <v>#N/A</v>
      </c>
      <c r="U227" t="e">
        <f>IF($K$227="","",VLOOKUP($K$227,'03_Thresholds_Archetypes'!$A:$M,10,FALSE))</f>
        <v>#N/A</v>
      </c>
      <c r="V227" t="e">
        <f>IF($K$227="","",VLOOKUP($K$227,'03_Thresholds_Archetypes'!$A:$M,11,FALSE))</f>
        <v>#N/A</v>
      </c>
      <c r="W227" t="e">
        <f>IF($K$227="","",VLOOKUP($K$227,'03_Thresholds_Archetypes'!$A:$M,12,FALSE))</f>
        <v>#N/A</v>
      </c>
      <c r="X227" t="e">
        <f>IF($K$227="","",VLOOKUP($K$227,'03_Thresholds_Archetypes'!$A:$M,13,FALSE))</f>
        <v>#N/A</v>
      </c>
      <c r="Y227" t="e">
        <f>IF($K$227="","",LOOKUP($L227,$M227:$R227,$S227:$X227))</f>
        <v>#N/A</v>
      </c>
      <c r="Z227">
        <f>IFERROR(VLOOKUP($A$227,'02_Benchmarks_by_NACE'!$A:$J,7,FALSE),"")</f>
        <v>1</v>
      </c>
      <c r="AA227">
        <f>IFERROR(VLOOKUP($A$227,'02_Benchmarks_by_NACE'!$A:$J,8,FALSE),"")</f>
        <v>1.5</v>
      </c>
      <c r="AB227">
        <f>IFERROR(VLOOKUP($A$227,'02_Benchmarks_by_NACE'!$A:$J,9,FALSE),"")</f>
        <v>2.5</v>
      </c>
      <c r="AC227">
        <f>IF(Z227="","",IF(LOWER($G$227)="lower_is_better",IF($L227&lt;=Z227*0.4,3,IF($L227&lt;=Z227*0.7,2,IF($L227&lt;=Z227,0,IF($L227&lt;=AB227,-2,-3)))),IF($L227&gt;=Z227*1.6,3,IF($L227&gt;=Z227*1.3,2,IF($L227&gt;=Z227,0,IF($L227&gt;=Z227/2,-2,-3))))))</f>
        <v>3</v>
      </c>
      <c r="AD227" t="e">
        <f>IF($K$227&lt;&gt;"",Y227,IF(Z227&lt;&gt;"",AC227,""))</f>
        <v>#N/A</v>
      </c>
      <c r="AE227" t="e">
        <f>IF(AD227="","",VLOOKUP(AD227,'04_WUStG_Mapping'!$A:$B,2,TRUE))</f>
        <v>#N/A</v>
      </c>
    </row>
    <row r="228" spans="1:31" x14ac:dyDescent="0.2">
      <c r="A228" t="s">
        <v>240</v>
      </c>
      <c r="B228" t="s">
        <v>643</v>
      </c>
      <c r="C228" t="s">
        <v>695</v>
      </c>
      <c r="D228" t="s">
        <v>814</v>
      </c>
      <c r="E228" t="s">
        <v>1167</v>
      </c>
      <c r="F228" t="s">
        <v>1612</v>
      </c>
      <c r="G228" t="s">
        <v>1626</v>
      </c>
      <c r="H228" t="s">
        <v>1669</v>
      </c>
      <c r="I228" t="s">
        <v>1689</v>
      </c>
      <c r="J228" t="s">
        <v>1706</v>
      </c>
      <c r="K228" t="s">
        <v>1754</v>
      </c>
      <c r="M228">
        <f>IF($K$228="","",VLOOKUP($K$228,'03_Thresholds_Archetypes'!$A:$M,2,FALSE))</f>
        <v>0</v>
      </c>
      <c r="N228">
        <f>IF($K$228="","",VLOOKUP($K$228,'03_Thresholds_Archetypes'!$A:$M,3,FALSE))</f>
        <v>0.4</v>
      </c>
      <c r="O228">
        <f>IF($K$228="","",VLOOKUP($K$228,'03_Thresholds_Archetypes'!$A:$M,4,FALSE))</f>
        <v>0.6</v>
      </c>
      <c r="P228">
        <f>IF($K$228="","",VLOOKUP($K$228,'03_Thresholds_Archetypes'!$A:$M,5,FALSE))</f>
        <v>0.75</v>
      </c>
      <c r="Q228">
        <f>IF($K$228="","",VLOOKUP($K$228,'03_Thresholds_Archetypes'!$A:$M,6,FALSE))</f>
        <v>0.9</v>
      </c>
      <c r="R228">
        <f>IF($K$228="","",VLOOKUP($K$228,'03_Thresholds_Archetypes'!$A:$M,7,FALSE))</f>
        <v>1000000000</v>
      </c>
      <c r="S228">
        <f>IF($K$228="","",VLOOKUP($K$228,'03_Thresholds_Archetypes'!$A:$M,8,FALSE))</f>
        <v>-3</v>
      </c>
      <c r="T228">
        <f>IF($K$228="","",VLOOKUP($K$228,'03_Thresholds_Archetypes'!$A:$M,9,FALSE))</f>
        <v>-2</v>
      </c>
      <c r="U228">
        <f>IF($K$228="","",VLOOKUP($K$228,'03_Thresholds_Archetypes'!$A:$M,10,FALSE))</f>
        <v>0</v>
      </c>
      <c r="V228">
        <f>IF($K$228="","",VLOOKUP($K$228,'03_Thresholds_Archetypes'!$A:$M,11,FALSE))</f>
        <v>2</v>
      </c>
      <c r="W228">
        <f>IF($K$228="","",VLOOKUP($K$228,'03_Thresholds_Archetypes'!$A:$M,12,FALSE))</f>
        <v>3</v>
      </c>
      <c r="X228">
        <f>IF($K$228="","",VLOOKUP($K$228,'03_Thresholds_Archetypes'!$A:$M,13,FALSE))</f>
        <v>3</v>
      </c>
      <c r="Y228">
        <f>IF($K$228="","",LOOKUP($L228,$M228:$R228,$S228:$X228))</f>
        <v>-3</v>
      </c>
      <c r="Z228">
        <f>IFERROR(VLOOKUP($A$228,'02_Benchmarks_by_NACE'!$A:$J,7,FALSE),"")</f>
        <v>4.95</v>
      </c>
      <c r="AA228">
        <f>IFERROR(VLOOKUP($A$228,'02_Benchmarks_by_NACE'!$A:$J,8,FALSE),"")</f>
        <v>1</v>
      </c>
      <c r="AB228">
        <f>IFERROR(VLOOKUP($A$228,'02_Benchmarks_by_NACE'!$A:$J,9,FALSE),"")</f>
        <v>1</v>
      </c>
      <c r="AC228">
        <f>IF(Z228="","",IF(LOWER($G$228)="lower_is_better",IF($L228&lt;=Z228*0.4,3,IF($L228&lt;=Z228*0.7,2,IF($L228&lt;=Z228,0,IF($L228&lt;=AB228,-2,-3)))),IF($L228&gt;=Z228*1.6,3,IF($L228&gt;=Z228*1.3,2,IF($L228&gt;=Z228,0,IF($L228&gt;=Z228/2,-2,-3))))))</f>
        <v>-3</v>
      </c>
      <c r="AD228">
        <f>IF($K$228&lt;&gt;"",Y228,IF(Z228&lt;&gt;"",AC228,""))</f>
        <v>-3</v>
      </c>
      <c r="AE228">
        <f>IF(AD228="","",VLOOKUP(AD228,'04_WUStG_Mapping'!$A:$B,2,TRUE))</f>
        <v>25</v>
      </c>
    </row>
    <row r="229" spans="1:31" x14ac:dyDescent="0.2">
      <c r="A229" t="s">
        <v>241</v>
      </c>
      <c r="B229" t="s">
        <v>643</v>
      </c>
      <c r="C229" t="s">
        <v>695</v>
      </c>
      <c r="D229" t="s">
        <v>814</v>
      </c>
      <c r="E229" t="s">
        <v>1168</v>
      </c>
      <c r="F229" t="s">
        <v>1602</v>
      </c>
      <c r="G229" t="s">
        <v>1626</v>
      </c>
      <c r="H229" t="s">
        <v>1670</v>
      </c>
      <c r="I229" t="s">
        <v>1688</v>
      </c>
      <c r="J229" t="s">
        <v>1700</v>
      </c>
      <c r="K229" t="s">
        <v>1753</v>
      </c>
      <c r="M229">
        <f>IF($K$229="","",VLOOKUP($K$229,'03_Thresholds_Archetypes'!$A:$M,2,FALSE))</f>
        <v>0</v>
      </c>
      <c r="N229">
        <f>IF($K$229="","",VLOOKUP($K$229,'03_Thresholds_Archetypes'!$A:$M,3,FALSE))</f>
        <v>30</v>
      </c>
      <c r="O229">
        <f>IF($K$229="","",VLOOKUP($K$229,'03_Thresholds_Archetypes'!$A:$M,4,FALSE))</f>
        <v>50</v>
      </c>
      <c r="P229">
        <f>IF($K$229="","",VLOOKUP($K$229,'03_Thresholds_Archetypes'!$A:$M,5,FALSE))</f>
        <v>70</v>
      </c>
      <c r="Q229">
        <f>IF($K$229="","",VLOOKUP($K$229,'03_Thresholds_Archetypes'!$A:$M,6,FALSE))</f>
        <v>90</v>
      </c>
      <c r="R229">
        <f>IF($K$229="","",VLOOKUP($K$229,'03_Thresholds_Archetypes'!$A:$M,7,FALSE))</f>
        <v>1000000000</v>
      </c>
      <c r="S229">
        <f>IF($K$229="","",VLOOKUP($K$229,'03_Thresholds_Archetypes'!$A:$M,8,FALSE))</f>
        <v>-3</v>
      </c>
      <c r="T229">
        <f>IF($K$229="","",VLOOKUP($K$229,'03_Thresholds_Archetypes'!$A:$M,9,FALSE))</f>
        <v>-2</v>
      </c>
      <c r="U229">
        <f>IF($K$229="","",VLOOKUP($K$229,'03_Thresholds_Archetypes'!$A:$M,10,FALSE))</f>
        <v>0</v>
      </c>
      <c r="V229">
        <f>IF($K$229="","",VLOOKUP($K$229,'03_Thresholds_Archetypes'!$A:$M,11,FALSE))</f>
        <v>2</v>
      </c>
      <c r="W229">
        <f>IF($K$229="","",VLOOKUP($K$229,'03_Thresholds_Archetypes'!$A:$M,12,FALSE))</f>
        <v>3</v>
      </c>
      <c r="X229">
        <f>IF($K$229="","",VLOOKUP($K$229,'03_Thresholds_Archetypes'!$A:$M,13,FALSE))</f>
        <v>3</v>
      </c>
      <c r="Y229">
        <f>IF($K$229="","",LOOKUP($L229,$M229:$R229,$S229:$X229))</f>
        <v>-3</v>
      </c>
      <c r="Z229">
        <f>IFERROR(VLOOKUP($A$229,'02_Benchmarks_by_NACE'!$A:$J,7,FALSE),"")</f>
        <v>39.5</v>
      </c>
      <c r="AA229">
        <f>IFERROR(VLOOKUP($A$229,'02_Benchmarks_by_NACE'!$A:$J,8,FALSE),"")</f>
        <v>59.25</v>
      </c>
      <c r="AB229">
        <f>IFERROR(VLOOKUP($A$229,'02_Benchmarks_by_NACE'!$A:$J,9,FALSE),"")</f>
        <v>98.75</v>
      </c>
      <c r="AC229">
        <f>IF(Z229="","",IF(LOWER($G$229)="lower_is_better",IF($L229&lt;=Z229*0.4,3,IF($L229&lt;=Z229*0.7,2,IF($L229&lt;=Z229,0,IF($L229&lt;=AB229,-2,-3)))),IF($L229&gt;=Z229*1.6,3,IF($L229&gt;=Z229*1.3,2,IF($L229&gt;=Z229,0,IF($L229&gt;=Z229/2,-2,-3))))))</f>
        <v>-3</v>
      </c>
      <c r="AD229">
        <f>IF($K$229&lt;&gt;"",Y229,IF(Z229&lt;&gt;"",AC229,""))</f>
        <v>-3</v>
      </c>
      <c r="AE229">
        <f>IF(AD229="","",VLOOKUP(AD229,'04_WUStG_Mapping'!$A:$B,2,TRUE))</f>
        <v>25</v>
      </c>
    </row>
    <row r="230" spans="1:31" x14ac:dyDescent="0.2">
      <c r="A230" t="s">
        <v>242</v>
      </c>
      <c r="B230" t="s">
        <v>643</v>
      </c>
      <c r="C230" t="s">
        <v>698</v>
      </c>
      <c r="D230" t="s">
        <v>815</v>
      </c>
      <c r="E230" t="s">
        <v>1169</v>
      </c>
      <c r="F230" t="s">
        <v>1602</v>
      </c>
      <c r="G230" t="s">
        <v>1626</v>
      </c>
      <c r="H230" t="s">
        <v>1655</v>
      </c>
      <c r="I230" t="s">
        <v>1683</v>
      </c>
      <c r="J230" t="s">
        <v>1698</v>
      </c>
      <c r="K230" t="s">
        <v>1753</v>
      </c>
      <c r="M230">
        <f>IF($K$230="","",VLOOKUP($K$230,'03_Thresholds_Archetypes'!$A:$M,2,FALSE))</f>
        <v>0</v>
      </c>
      <c r="N230">
        <f>IF($K$230="","",VLOOKUP($K$230,'03_Thresholds_Archetypes'!$A:$M,3,FALSE))</f>
        <v>30</v>
      </c>
      <c r="O230">
        <f>IF($K$230="","",VLOOKUP($K$230,'03_Thresholds_Archetypes'!$A:$M,4,FALSE))</f>
        <v>50</v>
      </c>
      <c r="P230">
        <f>IF($K$230="","",VLOOKUP($K$230,'03_Thresholds_Archetypes'!$A:$M,5,FALSE))</f>
        <v>70</v>
      </c>
      <c r="Q230">
        <f>IF($K$230="","",VLOOKUP($K$230,'03_Thresholds_Archetypes'!$A:$M,6,FALSE))</f>
        <v>90</v>
      </c>
      <c r="R230">
        <f>IF($K$230="","",VLOOKUP($K$230,'03_Thresholds_Archetypes'!$A:$M,7,FALSE))</f>
        <v>1000000000</v>
      </c>
      <c r="S230">
        <f>IF($K$230="","",VLOOKUP($K$230,'03_Thresholds_Archetypes'!$A:$M,8,FALSE))</f>
        <v>-3</v>
      </c>
      <c r="T230">
        <f>IF($K$230="","",VLOOKUP($K$230,'03_Thresholds_Archetypes'!$A:$M,9,FALSE))</f>
        <v>-2</v>
      </c>
      <c r="U230">
        <f>IF($K$230="","",VLOOKUP($K$230,'03_Thresholds_Archetypes'!$A:$M,10,FALSE))</f>
        <v>0</v>
      </c>
      <c r="V230">
        <f>IF($K$230="","",VLOOKUP($K$230,'03_Thresholds_Archetypes'!$A:$M,11,FALSE))</f>
        <v>2</v>
      </c>
      <c r="W230">
        <f>IF($K$230="","",VLOOKUP($K$230,'03_Thresholds_Archetypes'!$A:$M,12,FALSE))</f>
        <v>3</v>
      </c>
      <c r="X230">
        <f>IF($K$230="","",VLOOKUP($K$230,'03_Thresholds_Archetypes'!$A:$M,13,FALSE))</f>
        <v>3</v>
      </c>
      <c r="Y230">
        <f>IF($K$230="","",LOOKUP($L230,$M230:$R230,$S230:$X230))</f>
        <v>-3</v>
      </c>
      <c r="Z230">
        <f>IFERROR(VLOOKUP($A$230,'02_Benchmarks_by_NACE'!$A:$J,7,FALSE),"")</f>
        <v>59.5</v>
      </c>
      <c r="AA230">
        <f>IFERROR(VLOOKUP($A$230,'02_Benchmarks_by_NACE'!$A:$J,8,FALSE),"")</f>
        <v>89.25</v>
      </c>
      <c r="AB230">
        <f>IFERROR(VLOOKUP($A$230,'02_Benchmarks_by_NACE'!$A:$J,9,FALSE),"")</f>
        <v>100</v>
      </c>
      <c r="AC230">
        <f>IF(Z230="","",IF(LOWER($G$230)="lower_is_better",IF($L230&lt;=Z230*0.4,3,IF($L230&lt;=Z230*0.7,2,IF($L230&lt;=Z230,0,IF($L230&lt;=AB230,-2,-3)))),IF($L230&gt;=Z230*1.6,3,IF($L230&gt;=Z230*1.3,2,IF($L230&gt;=Z230,0,IF($L230&gt;=Z230/2,-2,-3))))))</f>
        <v>-3</v>
      </c>
      <c r="AD230">
        <f>IF($K$230&lt;&gt;"",Y230,IF(Z230&lt;&gt;"",AC230,""))</f>
        <v>-3</v>
      </c>
      <c r="AE230">
        <f>IF(AD230="","",VLOOKUP(AD230,'04_WUStG_Mapping'!$A:$B,2,TRUE))</f>
        <v>25</v>
      </c>
    </row>
    <row r="231" spans="1:31" x14ac:dyDescent="0.2">
      <c r="A231" t="s">
        <v>243</v>
      </c>
      <c r="B231" t="s">
        <v>643</v>
      </c>
      <c r="C231" t="s">
        <v>698</v>
      </c>
      <c r="D231" t="s">
        <v>815</v>
      </c>
      <c r="E231" t="s">
        <v>1170</v>
      </c>
      <c r="F231" t="s">
        <v>1604</v>
      </c>
      <c r="G231" t="s">
        <v>1626</v>
      </c>
      <c r="H231" t="s">
        <v>1657</v>
      </c>
      <c r="I231" t="s">
        <v>1683</v>
      </c>
      <c r="J231" t="s">
        <v>1698</v>
      </c>
      <c r="K231" t="s">
        <v>1753</v>
      </c>
      <c r="M231">
        <f>IF($K$231="","",VLOOKUP($K$231,'03_Thresholds_Archetypes'!$A:$M,2,FALSE))</f>
        <v>0</v>
      </c>
      <c r="N231">
        <f>IF($K$231="","",VLOOKUP($K$231,'03_Thresholds_Archetypes'!$A:$M,3,FALSE))</f>
        <v>30</v>
      </c>
      <c r="O231">
        <f>IF($K$231="","",VLOOKUP($K$231,'03_Thresholds_Archetypes'!$A:$M,4,FALSE))</f>
        <v>50</v>
      </c>
      <c r="P231">
        <f>IF($K$231="","",VLOOKUP($K$231,'03_Thresholds_Archetypes'!$A:$M,5,FALSE))</f>
        <v>70</v>
      </c>
      <c r="Q231">
        <f>IF($K$231="","",VLOOKUP($K$231,'03_Thresholds_Archetypes'!$A:$M,6,FALSE))</f>
        <v>90</v>
      </c>
      <c r="R231">
        <f>IF($K$231="","",VLOOKUP($K$231,'03_Thresholds_Archetypes'!$A:$M,7,FALSE))</f>
        <v>1000000000</v>
      </c>
      <c r="S231">
        <f>IF($K$231="","",VLOOKUP($K$231,'03_Thresholds_Archetypes'!$A:$M,8,FALSE))</f>
        <v>-3</v>
      </c>
      <c r="T231">
        <f>IF($K$231="","",VLOOKUP($K$231,'03_Thresholds_Archetypes'!$A:$M,9,FALSE))</f>
        <v>-2</v>
      </c>
      <c r="U231">
        <f>IF($K$231="","",VLOOKUP($K$231,'03_Thresholds_Archetypes'!$A:$M,10,FALSE))</f>
        <v>0</v>
      </c>
      <c r="V231">
        <f>IF($K$231="","",VLOOKUP($K$231,'03_Thresholds_Archetypes'!$A:$M,11,FALSE))</f>
        <v>2</v>
      </c>
      <c r="W231">
        <f>IF($K$231="","",VLOOKUP($K$231,'03_Thresholds_Archetypes'!$A:$M,12,FALSE))</f>
        <v>3</v>
      </c>
      <c r="X231">
        <f>IF($K$231="","",VLOOKUP($K$231,'03_Thresholds_Archetypes'!$A:$M,13,FALSE))</f>
        <v>3</v>
      </c>
      <c r="Y231">
        <f>IF($K$231="","",LOOKUP($L231,$M231:$R231,$S231:$X231))</f>
        <v>-3</v>
      </c>
      <c r="Z231">
        <f>IFERROR(VLOOKUP($A$231,'02_Benchmarks_by_NACE'!$A:$J,7,FALSE),"")</f>
        <v>82</v>
      </c>
      <c r="AA231">
        <f>IFERROR(VLOOKUP($A$231,'02_Benchmarks_by_NACE'!$A:$J,8,FALSE),"")</f>
        <v>100</v>
      </c>
      <c r="AB231">
        <f>IFERROR(VLOOKUP($A$231,'02_Benchmarks_by_NACE'!$A:$J,9,FALSE),"")</f>
        <v>100</v>
      </c>
      <c r="AC231">
        <f>IF(Z231="","",IF(LOWER($G$231)="lower_is_better",IF($L231&lt;=Z231*0.4,3,IF($L231&lt;=Z231*0.7,2,IF($L231&lt;=Z231,0,IF($L231&lt;=AB231,-2,-3)))),IF($L231&gt;=Z231*1.6,3,IF($L231&gt;=Z231*1.3,2,IF($L231&gt;=Z231,0,IF($L231&gt;=Z231/2,-2,-3))))))</f>
        <v>-3</v>
      </c>
      <c r="AD231">
        <f>IF($K$231&lt;&gt;"",Y231,IF(Z231&lt;&gt;"",AC231,""))</f>
        <v>-3</v>
      </c>
      <c r="AE231">
        <f>IF(AD231="","",VLOOKUP(AD231,'04_WUStG_Mapping'!$A:$B,2,TRUE))</f>
        <v>25</v>
      </c>
    </row>
    <row r="232" spans="1:31" x14ac:dyDescent="0.2">
      <c r="A232" t="s">
        <v>244</v>
      </c>
      <c r="B232" t="s">
        <v>643</v>
      </c>
      <c r="C232" t="s">
        <v>698</v>
      </c>
      <c r="D232" t="s">
        <v>815</v>
      </c>
      <c r="E232" t="s">
        <v>1171</v>
      </c>
      <c r="F232" t="s">
        <v>1605</v>
      </c>
      <c r="G232" t="s">
        <v>1626</v>
      </c>
      <c r="H232" t="s">
        <v>1658</v>
      </c>
      <c r="I232" t="s">
        <v>1684</v>
      </c>
      <c r="J232" t="s">
        <v>1698</v>
      </c>
      <c r="K232" t="s">
        <v>1753</v>
      </c>
      <c r="M232">
        <f>IF($K$232="","",VLOOKUP($K$232,'03_Thresholds_Archetypes'!$A:$M,2,FALSE))</f>
        <v>0</v>
      </c>
      <c r="N232">
        <f>IF($K$232="","",VLOOKUP($K$232,'03_Thresholds_Archetypes'!$A:$M,3,FALSE))</f>
        <v>30</v>
      </c>
      <c r="O232">
        <f>IF($K$232="","",VLOOKUP($K$232,'03_Thresholds_Archetypes'!$A:$M,4,FALSE))</f>
        <v>50</v>
      </c>
      <c r="P232">
        <f>IF($K$232="","",VLOOKUP($K$232,'03_Thresholds_Archetypes'!$A:$M,5,FALSE))</f>
        <v>70</v>
      </c>
      <c r="Q232">
        <f>IF($K$232="","",VLOOKUP($K$232,'03_Thresholds_Archetypes'!$A:$M,6,FALSE))</f>
        <v>90</v>
      </c>
      <c r="R232">
        <f>IF($K$232="","",VLOOKUP($K$232,'03_Thresholds_Archetypes'!$A:$M,7,FALSE))</f>
        <v>1000000000</v>
      </c>
      <c r="S232">
        <f>IF($K$232="","",VLOOKUP($K$232,'03_Thresholds_Archetypes'!$A:$M,8,FALSE))</f>
        <v>-3</v>
      </c>
      <c r="T232">
        <f>IF($K$232="","",VLOOKUP($K$232,'03_Thresholds_Archetypes'!$A:$M,9,FALSE))</f>
        <v>-2</v>
      </c>
      <c r="U232">
        <f>IF($K$232="","",VLOOKUP($K$232,'03_Thresholds_Archetypes'!$A:$M,10,FALSE))</f>
        <v>0</v>
      </c>
      <c r="V232">
        <f>IF($K$232="","",VLOOKUP($K$232,'03_Thresholds_Archetypes'!$A:$M,11,FALSE))</f>
        <v>2</v>
      </c>
      <c r="W232">
        <f>IF($K$232="","",VLOOKUP($K$232,'03_Thresholds_Archetypes'!$A:$M,12,FALSE))</f>
        <v>3</v>
      </c>
      <c r="X232">
        <f>IF($K$232="","",VLOOKUP($K$232,'03_Thresholds_Archetypes'!$A:$M,13,FALSE))</f>
        <v>3</v>
      </c>
      <c r="Y232">
        <f>IF($K$232="","",LOOKUP($L232,$M232:$R232,$S232:$X232))</f>
        <v>-3</v>
      </c>
      <c r="Z232">
        <f>IFERROR(VLOOKUP($A$232,'02_Benchmarks_by_NACE'!$A:$J,7,FALSE),"")</f>
        <v>49.5</v>
      </c>
      <c r="AA232">
        <f>IFERROR(VLOOKUP($A$232,'02_Benchmarks_by_NACE'!$A:$J,8,FALSE),"")</f>
        <v>74.25</v>
      </c>
      <c r="AB232">
        <f>IFERROR(VLOOKUP($A$232,'02_Benchmarks_by_NACE'!$A:$J,9,FALSE),"")</f>
        <v>100</v>
      </c>
      <c r="AC232">
        <f>IF(Z232="","",IF(LOWER($G$232)="lower_is_better",IF($L232&lt;=Z232*0.4,3,IF($L232&lt;=Z232*0.7,2,IF($L232&lt;=Z232,0,IF($L232&lt;=AB232,-2,-3)))),IF($L232&gt;=Z232*1.6,3,IF($L232&gt;=Z232*1.3,2,IF($L232&gt;=Z232,0,IF($L232&gt;=Z232/2,-2,-3))))))</f>
        <v>-3</v>
      </c>
      <c r="AD232">
        <f>IF($K$232&lt;&gt;"",Y232,IF(Z232&lt;&gt;"",AC232,""))</f>
        <v>-3</v>
      </c>
      <c r="AE232">
        <f>IF(AD232="","",VLOOKUP(AD232,'04_WUStG_Mapping'!$A:$B,2,TRUE))</f>
        <v>25</v>
      </c>
    </row>
    <row r="233" spans="1:31" x14ac:dyDescent="0.2">
      <c r="A233" t="s">
        <v>245</v>
      </c>
      <c r="B233" t="s">
        <v>643</v>
      </c>
      <c r="C233" t="s">
        <v>695</v>
      </c>
      <c r="D233" t="s">
        <v>816</v>
      </c>
      <c r="E233" t="s">
        <v>1172</v>
      </c>
      <c r="F233" t="s">
        <v>1610</v>
      </c>
      <c r="G233" t="s">
        <v>1627</v>
      </c>
      <c r="H233" t="s">
        <v>1665</v>
      </c>
      <c r="I233" t="s">
        <v>1692</v>
      </c>
      <c r="J233" t="s">
        <v>1700</v>
      </c>
      <c r="K233" t="s">
        <v>1775</v>
      </c>
      <c r="M233" t="e">
        <f>IF($K$233="","",VLOOKUP($K$233,'03_Thresholds_Archetypes'!$A:$M,2,FALSE))</f>
        <v>#N/A</v>
      </c>
      <c r="N233" t="e">
        <f>IF($K$233="","",VLOOKUP($K$233,'03_Thresholds_Archetypes'!$A:$M,3,FALSE))</f>
        <v>#N/A</v>
      </c>
      <c r="O233" t="e">
        <f>IF($K$233="","",VLOOKUP($K$233,'03_Thresholds_Archetypes'!$A:$M,4,FALSE))</f>
        <v>#N/A</v>
      </c>
      <c r="P233" t="e">
        <f>IF($K$233="","",VLOOKUP($K$233,'03_Thresholds_Archetypes'!$A:$M,5,FALSE))</f>
        <v>#N/A</v>
      </c>
      <c r="Q233" t="e">
        <f>IF($K$233="","",VLOOKUP($K$233,'03_Thresholds_Archetypes'!$A:$M,6,FALSE))</f>
        <v>#N/A</v>
      </c>
      <c r="R233" t="e">
        <f>IF($K$233="","",VLOOKUP($K$233,'03_Thresholds_Archetypes'!$A:$M,7,FALSE))</f>
        <v>#N/A</v>
      </c>
      <c r="S233" t="e">
        <f>IF($K$233="","",VLOOKUP($K$233,'03_Thresholds_Archetypes'!$A:$M,8,FALSE))</f>
        <v>#N/A</v>
      </c>
      <c r="T233" t="e">
        <f>IF($K$233="","",VLOOKUP($K$233,'03_Thresholds_Archetypes'!$A:$M,9,FALSE))</f>
        <v>#N/A</v>
      </c>
      <c r="U233" t="e">
        <f>IF($K$233="","",VLOOKUP($K$233,'03_Thresholds_Archetypes'!$A:$M,10,FALSE))</f>
        <v>#N/A</v>
      </c>
      <c r="V233" t="e">
        <f>IF($K$233="","",VLOOKUP($K$233,'03_Thresholds_Archetypes'!$A:$M,11,FALSE))</f>
        <v>#N/A</v>
      </c>
      <c r="W233" t="e">
        <f>IF($K$233="","",VLOOKUP($K$233,'03_Thresholds_Archetypes'!$A:$M,12,FALSE))</f>
        <v>#N/A</v>
      </c>
      <c r="X233" t="e">
        <f>IF($K$233="","",VLOOKUP($K$233,'03_Thresholds_Archetypes'!$A:$M,13,FALSE))</f>
        <v>#N/A</v>
      </c>
      <c r="Y233" t="e">
        <f>IF($K$233="","",LOOKUP($L233,$M233:$R233,$S233:$X233))</f>
        <v>#N/A</v>
      </c>
      <c r="Z233">
        <f>IFERROR(VLOOKUP($A$233,'02_Benchmarks_by_NACE'!$A:$J,7,FALSE),"")</f>
        <v>1</v>
      </c>
      <c r="AA233">
        <f>IFERROR(VLOOKUP($A$233,'02_Benchmarks_by_NACE'!$A:$J,8,FALSE),"")</f>
        <v>1.5</v>
      </c>
      <c r="AB233">
        <f>IFERROR(VLOOKUP($A$233,'02_Benchmarks_by_NACE'!$A:$J,9,FALSE),"")</f>
        <v>2.5</v>
      </c>
      <c r="AC233">
        <f>IF(Z233="","",IF(LOWER($G$233)="lower_is_better",IF($L233&lt;=Z233*0.4,3,IF($L233&lt;=Z233*0.7,2,IF($L233&lt;=Z233,0,IF($L233&lt;=AB233,-2,-3)))),IF($L233&gt;=Z233*1.6,3,IF($L233&gt;=Z233*1.3,2,IF($L233&gt;=Z233,0,IF($L233&gt;=Z233/2,-2,-3))))))</f>
        <v>3</v>
      </c>
      <c r="AD233" t="e">
        <f>IF($K$233&lt;&gt;"",Y233,IF(Z233&lt;&gt;"",AC233,""))</f>
        <v>#N/A</v>
      </c>
      <c r="AE233" t="e">
        <f>IF(AD233="","",VLOOKUP(AD233,'04_WUStG_Mapping'!$A:$B,2,TRUE))</f>
        <v>#N/A</v>
      </c>
    </row>
    <row r="234" spans="1:31" x14ac:dyDescent="0.2">
      <c r="A234" t="s">
        <v>246</v>
      </c>
      <c r="B234" t="s">
        <v>643</v>
      </c>
      <c r="C234" t="s">
        <v>695</v>
      </c>
      <c r="D234" t="s">
        <v>816</v>
      </c>
      <c r="E234" t="s">
        <v>1173</v>
      </c>
      <c r="F234" t="s">
        <v>1602</v>
      </c>
      <c r="G234" t="s">
        <v>1626</v>
      </c>
      <c r="H234" t="s">
        <v>1666</v>
      </c>
      <c r="I234" t="s">
        <v>1692</v>
      </c>
      <c r="J234" t="s">
        <v>1703</v>
      </c>
      <c r="K234" t="s">
        <v>1753</v>
      </c>
      <c r="M234">
        <f>IF($K$234="","",VLOOKUP($K$234,'03_Thresholds_Archetypes'!$A:$M,2,FALSE))</f>
        <v>0</v>
      </c>
      <c r="N234">
        <f>IF($K$234="","",VLOOKUP($K$234,'03_Thresholds_Archetypes'!$A:$M,3,FALSE))</f>
        <v>30</v>
      </c>
      <c r="O234">
        <f>IF($K$234="","",VLOOKUP($K$234,'03_Thresholds_Archetypes'!$A:$M,4,FALSE))</f>
        <v>50</v>
      </c>
      <c r="P234">
        <f>IF($K$234="","",VLOOKUP($K$234,'03_Thresholds_Archetypes'!$A:$M,5,FALSE))</f>
        <v>70</v>
      </c>
      <c r="Q234">
        <f>IF($K$234="","",VLOOKUP($K$234,'03_Thresholds_Archetypes'!$A:$M,6,FALSE))</f>
        <v>90</v>
      </c>
      <c r="R234">
        <f>IF($K$234="","",VLOOKUP($K$234,'03_Thresholds_Archetypes'!$A:$M,7,FALSE))</f>
        <v>1000000000</v>
      </c>
      <c r="S234">
        <f>IF($K$234="","",VLOOKUP($K$234,'03_Thresholds_Archetypes'!$A:$M,8,FALSE))</f>
        <v>-3</v>
      </c>
      <c r="T234">
        <f>IF($K$234="","",VLOOKUP($K$234,'03_Thresholds_Archetypes'!$A:$M,9,FALSE))</f>
        <v>-2</v>
      </c>
      <c r="U234">
        <f>IF($K$234="","",VLOOKUP($K$234,'03_Thresholds_Archetypes'!$A:$M,10,FALSE))</f>
        <v>0</v>
      </c>
      <c r="V234">
        <f>IF($K$234="","",VLOOKUP($K$234,'03_Thresholds_Archetypes'!$A:$M,11,FALSE))</f>
        <v>2</v>
      </c>
      <c r="W234">
        <f>IF($K$234="","",VLOOKUP($K$234,'03_Thresholds_Archetypes'!$A:$M,12,FALSE))</f>
        <v>3</v>
      </c>
      <c r="X234">
        <f>IF($K$234="","",VLOOKUP($K$234,'03_Thresholds_Archetypes'!$A:$M,13,FALSE))</f>
        <v>3</v>
      </c>
      <c r="Y234">
        <f>IF($K$234="","",LOOKUP($L234,$M234:$R234,$S234:$X234))</f>
        <v>-3</v>
      </c>
      <c r="Z234">
        <f>IFERROR(VLOOKUP($A$234,'02_Benchmarks_by_NACE'!$A:$J,7,FALSE),"")</f>
        <v>50</v>
      </c>
      <c r="AA234">
        <f>IFERROR(VLOOKUP($A$234,'02_Benchmarks_by_NACE'!$A:$J,8,FALSE),"")</f>
        <v>75</v>
      </c>
      <c r="AB234">
        <f>IFERROR(VLOOKUP($A$234,'02_Benchmarks_by_NACE'!$A:$J,9,FALSE),"")</f>
        <v>100</v>
      </c>
      <c r="AC234">
        <f>IF(Z234="","",IF(LOWER($G$234)="lower_is_better",IF($L234&lt;=Z234*0.4,3,IF($L234&lt;=Z234*0.7,2,IF($L234&lt;=Z234,0,IF($L234&lt;=AB234,-2,-3)))),IF($L234&gt;=Z234*1.6,3,IF($L234&gt;=Z234*1.3,2,IF($L234&gt;=Z234,0,IF($L234&gt;=Z234/2,-2,-3))))))</f>
        <v>-3</v>
      </c>
      <c r="AD234">
        <f>IF($K$234&lt;&gt;"",Y234,IF(Z234&lt;&gt;"",AC234,""))</f>
        <v>-3</v>
      </c>
      <c r="AE234">
        <f>IF(AD234="","",VLOOKUP(AD234,'04_WUStG_Mapping'!$A:$B,2,TRUE))</f>
        <v>25</v>
      </c>
    </row>
    <row r="235" spans="1:31" x14ac:dyDescent="0.2">
      <c r="A235" t="s">
        <v>247</v>
      </c>
      <c r="B235" t="s">
        <v>643</v>
      </c>
      <c r="C235" t="s">
        <v>695</v>
      </c>
      <c r="D235" t="s">
        <v>816</v>
      </c>
      <c r="E235" t="s">
        <v>1174</v>
      </c>
      <c r="F235" t="s">
        <v>1610</v>
      </c>
      <c r="G235" t="s">
        <v>1627</v>
      </c>
      <c r="H235" t="s">
        <v>1665</v>
      </c>
      <c r="I235" t="s">
        <v>1692</v>
      </c>
      <c r="J235" t="s">
        <v>1704</v>
      </c>
      <c r="K235" t="s">
        <v>1775</v>
      </c>
      <c r="M235" t="e">
        <f>IF($K$235="","",VLOOKUP($K$235,'03_Thresholds_Archetypes'!$A:$M,2,FALSE))</f>
        <v>#N/A</v>
      </c>
      <c r="N235" t="e">
        <f>IF($K$235="","",VLOOKUP($K$235,'03_Thresholds_Archetypes'!$A:$M,3,FALSE))</f>
        <v>#N/A</v>
      </c>
      <c r="O235" t="e">
        <f>IF($K$235="","",VLOOKUP($K$235,'03_Thresholds_Archetypes'!$A:$M,4,FALSE))</f>
        <v>#N/A</v>
      </c>
      <c r="P235" t="e">
        <f>IF($K$235="","",VLOOKUP($K$235,'03_Thresholds_Archetypes'!$A:$M,5,FALSE))</f>
        <v>#N/A</v>
      </c>
      <c r="Q235" t="e">
        <f>IF($K$235="","",VLOOKUP($K$235,'03_Thresholds_Archetypes'!$A:$M,6,FALSE))</f>
        <v>#N/A</v>
      </c>
      <c r="R235" t="e">
        <f>IF($K$235="","",VLOOKUP($K$235,'03_Thresholds_Archetypes'!$A:$M,7,FALSE))</f>
        <v>#N/A</v>
      </c>
      <c r="S235" t="e">
        <f>IF($K$235="","",VLOOKUP($K$235,'03_Thresholds_Archetypes'!$A:$M,8,FALSE))</f>
        <v>#N/A</v>
      </c>
      <c r="T235" t="e">
        <f>IF($K$235="","",VLOOKUP($K$235,'03_Thresholds_Archetypes'!$A:$M,9,FALSE))</f>
        <v>#N/A</v>
      </c>
      <c r="U235" t="e">
        <f>IF($K$235="","",VLOOKUP($K$235,'03_Thresholds_Archetypes'!$A:$M,10,FALSE))</f>
        <v>#N/A</v>
      </c>
      <c r="V235" t="e">
        <f>IF($K$235="","",VLOOKUP($K$235,'03_Thresholds_Archetypes'!$A:$M,11,FALSE))</f>
        <v>#N/A</v>
      </c>
      <c r="W235" t="e">
        <f>IF($K$235="","",VLOOKUP($K$235,'03_Thresholds_Archetypes'!$A:$M,12,FALSE))</f>
        <v>#N/A</v>
      </c>
      <c r="X235" t="e">
        <f>IF($K$235="","",VLOOKUP($K$235,'03_Thresholds_Archetypes'!$A:$M,13,FALSE))</f>
        <v>#N/A</v>
      </c>
      <c r="Y235" t="e">
        <f>IF($K$235="","",LOOKUP($L235,$M235:$R235,$S235:$X235))</f>
        <v>#N/A</v>
      </c>
      <c r="Z235">
        <f>IFERROR(VLOOKUP($A$235,'02_Benchmarks_by_NACE'!$A:$J,7,FALSE),"")</f>
        <v>1</v>
      </c>
      <c r="AA235">
        <f>IFERROR(VLOOKUP($A$235,'02_Benchmarks_by_NACE'!$A:$J,8,FALSE),"")</f>
        <v>1.5</v>
      </c>
      <c r="AB235">
        <f>IFERROR(VLOOKUP($A$235,'02_Benchmarks_by_NACE'!$A:$J,9,FALSE),"")</f>
        <v>2.5</v>
      </c>
      <c r="AC235">
        <f>IF(Z235="","",IF(LOWER($G$235)="lower_is_better",IF($L235&lt;=Z235*0.4,3,IF($L235&lt;=Z235*0.7,2,IF($L235&lt;=Z235,0,IF($L235&lt;=AB235,-2,-3)))),IF($L235&gt;=Z235*1.6,3,IF($L235&gt;=Z235*1.3,2,IF($L235&gt;=Z235,0,IF($L235&gt;=Z235/2,-2,-3))))))</f>
        <v>3</v>
      </c>
      <c r="AD235" t="e">
        <f>IF($K$235&lt;&gt;"",Y235,IF(Z235&lt;&gt;"",AC235,""))</f>
        <v>#N/A</v>
      </c>
      <c r="AE235" t="e">
        <f>IF(AD235="","",VLOOKUP(AD235,'04_WUStG_Mapping'!$A:$B,2,TRUE))</f>
        <v>#N/A</v>
      </c>
    </row>
    <row r="236" spans="1:31" x14ac:dyDescent="0.2">
      <c r="A236" t="s">
        <v>248</v>
      </c>
      <c r="B236" t="s">
        <v>643</v>
      </c>
      <c r="C236" t="s">
        <v>696</v>
      </c>
      <c r="D236" t="s">
        <v>817</v>
      </c>
      <c r="E236" t="s">
        <v>1175</v>
      </c>
      <c r="F236" t="s">
        <v>1607</v>
      </c>
      <c r="G236" t="s">
        <v>1626</v>
      </c>
      <c r="H236" t="s">
        <v>1662</v>
      </c>
      <c r="I236" t="s">
        <v>1694</v>
      </c>
      <c r="J236" t="s">
        <v>1700</v>
      </c>
      <c r="K236" t="s">
        <v>1774</v>
      </c>
      <c r="M236" t="e">
        <f>IF($K$236="","",VLOOKUP($K$236,'03_Thresholds_Archetypes'!$A:$M,2,FALSE))</f>
        <v>#N/A</v>
      </c>
      <c r="N236" t="e">
        <f>IF($K$236="","",VLOOKUP($K$236,'03_Thresholds_Archetypes'!$A:$M,3,FALSE))</f>
        <v>#N/A</v>
      </c>
      <c r="O236" t="e">
        <f>IF($K$236="","",VLOOKUP($K$236,'03_Thresholds_Archetypes'!$A:$M,4,FALSE))</f>
        <v>#N/A</v>
      </c>
      <c r="P236" t="e">
        <f>IF($K$236="","",VLOOKUP($K$236,'03_Thresholds_Archetypes'!$A:$M,5,FALSE))</f>
        <v>#N/A</v>
      </c>
      <c r="Q236" t="e">
        <f>IF($K$236="","",VLOOKUP($K$236,'03_Thresholds_Archetypes'!$A:$M,6,FALSE))</f>
        <v>#N/A</v>
      </c>
      <c r="R236" t="e">
        <f>IF($K$236="","",VLOOKUP($K$236,'03_Thresholds_Archetypes'!$A:$M,7,FALSE))</f>
        <v>#N/A</v>
      </c>
      <c r="S236" t="e">
        <f>IF($K$236="","",VLOOKUP($K$236,'03_Thresholds_Archetypes'!$A:$M,8,FALSE))</f>
        <v>#N/A</v>
      </c>
      <c r="T236" t="e">
        <f>IF($K$236="","",VLOOKUP($K$236,'03_Thresholds_Archetypes'!$A:$M,9,FALSE))</f>
        <v>#N/A</v>
      </c>
      <c r="U236" t="e">
        <f>IF($K$236="","",VLOOKUP($K$236,'03_Thresholds_Archetypes'!$A:$M,10,FALSE))</f>
        <v>#N/A</v>
      </c>
      <c r="V236" t="e">
        <f>IF($K$236="","",VLOOKUP($K$236,'03_Thresholds_Archetypes'!$A:$M,11,FALSE))</f>
        <v>#N/A</v>
      </c>
      <c r="W236" t="e">
        <f>IF($K$236="","",VLOOKUP($K$236,'03_Thresholds_Archetypes'!$A:$M,12,FALSE))</f>
        <v>#N/A</v>
      </c>
      <c r="X236" t="e">
        <f>IF($K$236="","",VLOOKUP($K$236,'03_Thresholds_Archetypes'!$A:$M,13,FALSE))</f>
        <v>#N/A</v>
      </c>
      <c r="Y236" t="e">
        <f>IF($K$236="","",LOOKUP($L236,$M236:$R236,$S236:$X236))</f>
        <v>#N/A</v>
      </c>
      <c r="Z236">
        <f>IFERROR(VLOOKUP($A$236,'02_Benchmarks_by_NACE'!$A:$J,7,FALSE),"")</f>
        <v>0.64500000000000002</v>
      </c>
      <c r="AA236">
        <f>IFERROR(VLOOKUP($A$236,'02_Benchmarks_by_NACE'!$A:$J,8,FALSE),"")</f>
        <v>0.96750000000000003</v>
      </c>
      <c r="AB236">
        <f>IFERROR(VLOOKUP($A$236,'02_Benchmarks_by_NACE'!$A:$J,9,FALSE),"")</f>
        <v>1</v>
      </c>
      <c r="AC236">
        <f>IF(Z236="","",IF(LOWER($G$236)="lower_is_better",IF($L236&lt;=Z236*0.4,3,IF($L236&lt;=Z236*0.7,2,IF($L236&lt;=Z236,0,IF($L236&lt;=AB236,-2,-3)))),IF($L236&gt;=Z236*1.6,3,IF($L236&gt;=Z236*1.3,2,IF($L236&gt;=Z236,0,IF($L236&gt;=Z236/2,-2,-3))))))</f>
        <v>-3</v>
      </c>
      <c r="AD236" t="e">
        <f>IF($K$236&lt;&gt;"",Y236,IF(Z236&lt;&gt;"",AC236,""))</f>
        <v>#N/A</v>
      </c>
      <c r="AE236" t="e">
        <f>IF(AD236="","",VLOOKUP(AD236,'04_WUStG_Mapping'!$A:$B,2,TRUE))</f>
        <v>#N/A</v>
      </c>
    </row>
    <row r="237" spans="1:31" x14ac:dyDescent="0.2">
      <c r="A237" t="s">
        <v>249</v>
      </c>
      <c r="B237" t="s">
        <v>643</v>
      </c>
      <c r="C237" t="s">
        <v>696</v>
      </c>
      <c r="D237" t="s">
        <v>817</v>
      </c>
      <c r="E237" t="s">
        <v>1176</v>
      </c>
      <c r="F237" t="s">
        <v>1602</v>
      </c>
      <c r="G237" t="s">
        <v>1627</v>
      </c>
      <c r="H237" t="s">
        <v>1663</v>
      </c>
      <c r="I237" t="s">
        <v>1694</v>
      </c>
      <c r="J237" t="s">
        <v>1700</v>
      </c>
      <c r="K237" t="s">
        <v>1775</v>
      </c>
      <c r="M237" t="e">
        <f>IF($K$237="","",VLOOKUP($K$237,'03_Thresholds_Archetypes'!$A:$M,2,FALSE))</f>
        <v>#N/A</v>
      </c>
      <c r="N237" t="e">
        <f>IF($K$237="","",VLOOKUP($K$237,'03_Thresholds_Archetypes'!$A:$M,3,FALSE))</f>
        <v>#N/A</v>
      </c>
      <c r="O237" t="e">
        <f>IF($K$237="","",VLOOKUP($K$237,'03_Thresholds_Archetypes'!$A:$M,4,FALSE))</f>
        <v>#N/A</v>
      </c>
      <c r="P237" t="e">
        <f>IF($K$237="","",VLOOKUP($K$237,'03_Thresholds_Archetypes'!$A:$M,5,FALSE))</f>
        <v>#N/A</v>
      </c>
      <c r="Q237" t="e">
        <f>IF($K$237="","",VLOOKUP($K$237,'03_Thresholds_Archetypes'!$A:$M,6,FALSE))</f>
        <v>#N/A</v>
      </c>
      <c r="R237" t="e">
        <f>IF($K$237="","",VLOOKUP($K$237,'03_Thresholds_Archetypes'!$A:$M,7,FALSE))</f>
        <v>#N/A</v>
      </c>
      <c r="S237" t="e">
        <f>IF($K$237="","",VLOOKUP($K$237,'03_Thresholds_Archetypes'!$A:$M,8,FALSE))</f>
        <v>#N/A</v>
      </c>
      <c r="T237" t="e">
        <f>IF($K$237="","",VLOOKUP($K$237,'03_Thresholds_Archetypes'!$A:$M,9,FALSE))</f>
        <v>#N/A</v>
      </c>
      <c r="U237" t="e">
        <f>IF($K$237="","",VLOOKUP($K$237,'03_Thresholds_Archetypes'!$A:$M,10,FALSE))</f>
        <v>#N/A</v>
      </c>
      <c r="V237" t="e">
        <f>IF($K$237="","",VLOOKUP($K$237,'03_Thresholds_Archetypes'!$A:$M,11,FALSE))</f>
        <v>#N/A</v>
      </c>
      <c r="W237" t="e">
        <f>IF($K$237="","",VLOOKUP($K$237,'03_Thresholds_Archetypes'!$A:$M,12,FALSE))</f>
        <v>#N/A</v>
      </c>
      <c r="X237" t="e">
        <f>IF($K$237="","",VLOOKUP($K$237,'03_Thresholds_Archetypes'!$A:$M,13,FALSE))</f>
        <v>#N/A</v>
      </c>
      <c r="Y237" t="e">
        <f>IF($K$237="","",LOOKUP($L237,$M237:$R237,$S237:$X237))</f>
        <v>#N/A</v>
      </c>
      <c r="Z237">
        <f>IFERROR(VLOOKUP($A$237,'02_Benchmarks_by_NACE'!$A:$J,7,FALSE),"")</f>
        <v>15.5</v>
      </c>
      <c r="AA237">
        <f>IFERROR(VLOOKUP($A$237,'02_Benchmarks_by_NACE'!$A:$J,8,FALSE),"")</f>
        <v>23.25</v>
      </c>
      <c r="AB237">
        <f>IFERROR(VLOOKUP($A$237,'02_Benchmarks_by_NACE'!$A:$J,9,FALSE),"")</f>
        <v>38.75</v>
      </c>
      <c r="AC237">
        <f>IF(Z237="","",IF(LOWER($G$237)="lower_is_better",IF($L237&lt;=Z237*0.4,3,IF($L237&lt;=Z237*0.7,2,IF($L237&lt;=Z237,0,IF($L237&lt;=AB237,-2,-3)))),IF($L237&gt;=Z237*1.6,3,IF($L237&gt;=Z237*1.3,2,IF($L237&gt;=Z237,0,IF($L237&gt;=Z237/2,-2,-3))))))</f>
        <v>3</v>
      </c>
      <c r="AD237" t="e">
        <f>IF($K$237&lt;&gt;"",Y237,IF(Z237&lt;&gt;"",AC237,""))</f>
        <v>#N/A</v>
      </c>
      <c r="AE237" t="e">
        <f>IF(AD237="","",VLOOKUP(AD237,'04_WUStG_Mapping'!$A:$B,2,TRUE))</f>
        <v>#N/A</v>
      </c>
    </row>
    <row r="238" spans="1:31" x14ac:dyDescent="0.2">
      <c r="A238" t="s">
        <v>250</v>
      </c>
      <c r="B238" t="s">
        <v>643</v>
      </c>
      <c r="C238" t="s">
        <v>696</v>
      </c>
      <c r="D238" t="s">
        <v>817</v>
      </c>
      <c r="E238" t="s">
        <v>1177</v>
      </c>
      <c r="F238" t="s">
        <v>1608</v>
      </c>
      <c r="G238" t="s">
        <v>1626</v>
      </c>
      <c r="H238" t="s">
        <v>1664</v>
      </c>
      <c r="I238" t="s">
        <v>1694</v>
      </c>
      <c r="J238" t="s">
        <v>1700</v>
      </c>
      <c r="K238" t="s">
        <v>1774</v>
      </c>
      <c r="M238" t="e">
        <f>IF($K$238="","",VLOOKUP($K$238,'03_Thresholds_Archetypes'!$A:$M,2,FALSE))</f>
        <v>#N/A</v>
      </c>
      <c r="N238" t="e">
        <f>IF($K$238="","",VLOOKUP($K$238,'03_Thresholds_Archetypes'!$A:$M,3,FALSE))</f>
        <v>#N/A</v>
      </c>
      <c r="O238" t="e">
        <f>IF($K$238="","",VLOOKUP($K$238,'03_Thresholds_Archetypes'!$A:$M,4,FALSE))</f>
        <v>#N/A</v>
      </c>
      <c r="P238" t="e">
        <f>IF($K$238="","",VLOOKUP($K$238,'03_Thresholds_Archetypes'!$A:$M,5,FALSE))</f>
        <v>#N/A</v>
      </c>
      <c r="Q238" t="e">
        <f>IF($K$238="","",VLOOKUP($K$238,'03_Thresholds_Archetypes'!$A:$M,6,FALSE))</f>
        <v>#N/A</v>
      </c>
      <c r="R238" t="e">
        <f>IF($K$238="","",VLOOKUP($K$238,'03_Thresholds_Archetypes'!$A:$M,7,FALSE))</f>
        <v>#N/A</v>
      </c>
      <c r="S238" t="e">
        <f>IF($K$238="","",VLOOKUP($K$238,'03_Thresholds_Archetypes'!$A:$M,8,FALSE))</f>
        <v>#N/A</v>
      </c>
      <c r="T238" t="e">
        <f>IF($K$238="","",VLOOKUP($K$238,'03_Thresholds_Archetypes'!$A:$M,9,FALSE))</f>
        <v>#N/A</v>
      </c>
      <c r="U238" t="e">
        <f>IF($K$238="","",VLOOKUP($K$238,'03_Thresholds_Archetypes'!$A:$M,10,FALSE))</f>
        <v>#N/A</v>
      </c>
      <c r="V238" t="e">
        <f>IF($K$238="","",VLOOKUP($K$238,'03_Thresholds_Archetypes'!$A:$M,11,FALSE))</f>
        <v>#N/A</v>
      </c>
      <c r="W238" t="e">
        <f>IF($K$238="","",VLOOKUP($K$238,'03_Thresholds_Archetypes'!$A:$M,12,FALSE))</f>
        <v>#N/A</v>
      </c>
      <c r="X238" t="e">
        <f>IF($K$238="","",VLOOKUP($K$238,'03_Thresholds_Archetypes'!$A:$M,13,FALSE))</f>
        <v>#N/A</v>
      </c>
      <c r="Y238" t="e">
        <f>IF($K$238="","",LOOKUP($L238,$M238:$R238,$S238:$X238))</f>
        <v>#N/A</v>
      </c>
      <c r="Z238">
        <f>IFERROR(VLOOKUP($A$238,'02_Benchmarks_by_NACE'!$A:$J,7,FALSE),"")</f>
        <v>1.5</v>
      </c>
      <c r="AA238">
        <f>IFERROR(VLOOKUP($A$238,'02_Benchmarks_by_NACE'!$A:$J,8,FALSE),"")</f>
        <v>2.25</v>
      </c>
      <c r="AB238">
        <f>IFERROR(VLOOKUP($A$238,'02_Benchmarks_by_NACE'!$A:$J,9,FALSE),"")</f>
        <v>3.75</v>
      </c>
      <c r="AC238">
        <f>IF(Z238="","",IF(LOWER($G$238)="lower_is_better",IF($L238&lt;=Z238*0.4,3,IF($L238&lt;=Z238*0.7,2,IF($L238&lt;=Z238,0,IF($L238&lt;=AB238,-2,-3)))),IF($L238&gt;=Z238*1.6,3,IF($L238&gt;=Z238*1.3,2,IF($L238&gt;=Z238,0,IF($L238&gt;=Z238/2,-2,-3))))))</f>
        <v>-3</v>
      </c>
      <c r="AD238" t="e">
        <f>IF($K$238&lt;&gt;"",Y238,IF(Z238&lt;&gt;"",AC238,""))</f>
        <v>#N/A</v>
      </c>
      <c r="AE238" t="e">
        <f>IF(AD238="","",VLOOKUP(AD238,'04_WUStG_Mapping'!$A:$B,2,TRUE))</f>
        <v>#N/A</v>
      </c>
    </row>
    <row r="239" spans="1:31" x14ac:dyDescent="0.2">
      <c r="A239" t="s">
        <v>251</v>
      </c>
      <c r="B239" t="s">
        <v>643</v>
      </c>
      <c r="C239" t="s">
        <v>695</v>
      </c>
      <c r="D239" t="s">
        <v>818</v>
      </c>
      <c r="E239" t="s">
        <v>1178</v>
      </c>
      <c r="F239" t="s">
        <v>1602</v>
      </c>
      <c r="G239" t="s">
        <v>1626</v>
      </c>
      <c r="H239" t="s">
        <v>1666</v>
      </c>
      <c r="I239" t="s">
        <v>1692</v>
      </c>
      <c r="J239" t="s">
        <v>1710</v>
      </c>
      <c r="K239" t="s">
        <v>1753</v>
      </c>
      <c r="M239">
        <f>IF($K$239="","",VLOOKUP($K$239,'03_Thresholds_Archetypes'!$A:$M,2,FALSE))</f>
        <v>0</v>
      </c>
      <c r="N239">
        <f>IF($K$239="","",VLOOKUP($K$239,'03_Thresholds_Archetypes'!$A:$M,3,FALSE))</f>
        <v>30</v>
      </c>
      <c r="O239">
        <f>IF($K$239="","",VLOOKUP($K$239,'03_Thresholds_Archetypes'!$A:$M,4,FALSE))</f>
        <v>50</v>
      </c>
      <c r="P239">
        <f>IF($K$239="","",VLOOKUP($K$239,'03_Thresholds_Archetypes'!$A:$M,5,FALSE))</f>
        <v>70</v>
      </c>
      <c r="Q239">
        <f>IF($K$239="","",VLOOKUP($K$239,'03_Thresholds_Archetypes'!$A:$M,6,FALSE))</f>
        <v>90</v>
      </c>
      <c r="R239">
        <f>IF($K$239="","",VLOOKUP($K$239,'03_Thresholds_Archetypes'!$A:$M,7,FALSE))</f>
        <v>1000000000</v>
      </c>
      <c r="S239">
        <f>IF($K$239="","",VLOOKUP($K$239,'03_Thresholds_Archetypes'!$A:$M,8,FALSE))</f>
        <v>-3</v>
      </c>
      <c r="T239">
        <f>IF($K$239="","",VLOOKUP($K$239,'03_Thresholds_Archetypes'!$A:$M,9,FALSE))</f>
        <v>-2</v>
      </c>
      <c r="U239">
        <f>IF($K$239="","",VLOOKUP($K$239,'03_Thresholds_Archetypes'!$A:$M,10,FALSE))</f>
        <v>0</v>
      </c>
      <c r="V239">
        <f>IF($K$239="","",VLOOKUP($K$239,'03_Thresholds_Archetypes'!$A:$M,11,FALSE))</f>
        <v>2</v>
      </c>
      <c r="W239">
        <f>IF($K$239="","",VLOOKUP($K$239,'03_Thresholds_Archetypes'!$A:$M,12,FALSE))</f>
        <v>3</v>
      </c>
      <c r="X239">
        <f>IF($K$239="","",VLOOKUP($K$239,'03_Thresholds_Archetypes'!$A:$M,13,FALSE))</f>
        <v>3</v>
      </c>
      <c r="Y239">
        <f>IF($K$239="","",LOOKUP($L239,$M239:$R239,$S239:$X239))</f>
        <v>-3</v>
      </c>
      <c r="Z239">
        <f>IFERROR(VLOOKUP($A$239,'02_Benchmarks_by_NACE'!$A:$J,7,FALSE),"")</f>
        <v>50</v>
      </c>
      <c r="AA239">
        <f>IFERROR(VLOOKUP($A$239,'02_Benchmarks_by_NACE'!$A:$J,8,FALSE),"")</f>
        <v>75</v>
      </c>
      <c r="AB239">
        <f>IFERROR(VLOOKUP($A$239,'02_Benchmarks_by_NACE'!$A:$J,9,FALSE),"")</f>
        <v>100</v>
      </c>
      <c r="AC239">
        <f>IF(Z239="","",IF(LOWER($G$239)="lower_is_better",IF($L239&lt;=Z239*0.4,3,IF($L239&lt;=Z239*0.7,2,IF($L239&lt;=Z239,0,IF($L239&lt;=AB239,-2,-3)))),IF($L239&gt;=Z239*1.6,3,IF($L239&gt;=Z239*1.3,2,IF($L239&gt;=Z239,0,IF($L239&gt;=Z239/2,-2,-3))))))</f>
        <v>-3</v>
      </c>
      <c r="AD239">
        <f>IF($K$239&lt;&gt;"",Y239,IF(Z239&lt;&gt;"",AC239,""))</f>
        <v>-3</v>
      </c>
      <c r="AE239">
        <f>IF(AD239="","",VLOOKUP(AD239,'04_WUStG_Mapping'!$A:$B,2,TRUE))</f>
        <v>25</v>
      </c>
    </row>
    <row r="240" spans="1:31" x14ac:dyDescent="0.2">
      <c r="A240" t="s">
        <v>252</v>
      </c>
      <c r="B240" t="s">
        <v>643</v>
      </c>
      <c r="C240" t="s">
        <v>695</v>
      </c>
      <c r="D240" t="s">
        <v>818</v>
      </c>
      <c r="E240" t="s">
        <v>1179</v>
      </c>
      <c r="F240" t="s">
        <v>1618</v>
      </c>
      <c r="G240" t="s">
        <v>1627</v>
      </c>
      <c r="H240" t="s">
        <v>1665</v>
      </c>
      <c r="I240" t="s">
        <v>1692</v>
      </c>
      <c r="J240" t="s">
        <v>1700</v>
      </c>
      <c r="K240" t="s">
        <v>1775</v>
      </c>
      <c r="M240" t="e">
        <f>IF($K$240="","",VLOOKUP($K$240,'03_Thresholds_Archetypes'!$A:$M,2,FALSE))</f>
        <v>#N/A</v>
      </c>
      <c r="N240" t="e">
        <f>IF($K$240="","",VLOOKUP($K$240,'03_Thresholds_Archetypes'!$A:$M,3,FALSE))</f>
        <v>#N/A</v>
      </c>
      <c r="O240" t="e">
        <f>IF($K$240="","",VLOOKUP($K$240,'03_Thresholds_Archetypes'!$A:$M,4,FALSE))</f>
        <v>#N/A</v>
      </c>
      <c r="P240" t="e">
        <f>IF($K$240="","",VLOOKUP($K$240,'03_Thresholds_Archetypes'!$A:$M,5,FALSE))</f>
        <v>#N/A</v>
      </c>
      <c r="Q240" t="e">
        <f>IF($K$240="","",VLOOKUP($K$240,'03_Thresholds_Archetypes'!$A:$M,6,FALSE))</f>
        <v>#N/A</v>
      </c>
      <c r="R240" t="e">
        <f>IF($K$240="","",VLOOKUP($K$240,'03_Thresholds_Archetypes'!$A:$M,7,FALSE))</f>
        <v>#N/A</v>
      </c>
      <c r="S240" t="e">
        <f>IF($K$240="","",VLOOKUP($K$240,'03_Thresholds_Archetypes'!$A:$M,8,FALSE))</f>
        <v>#N/A</v>
      </c>
      <c r="T240" t="e">
        <f>IF($K$240="","",VLOOKUP($K$240,'03_Thresholds_Archetypes'!$A:$M,9,FALSE))</f>
        <v>#N/A</v>
      </c>
      <c r="U240" t="e">
        <f>IF($K$240="","",VLOOKUP($K$240,'03_Thresholds_Archetypes'!$A:$M,10,FALSE))</f>
        <v>#N/A</v>
      </c>
      <c r="V240" t="e">
        <f>IF($K$240="","",VLOOKUP($K$240,'03_Thresholds_Archetypes'!$A:$M,11,FALSE))</f>
        <v>#N/A</v>
      </c>
      <c r="W240" t="e">
        <f>IF($K$240="","",VLOOKUP($K$240,'03_Thresholds_Archetypes'!$A:$M,12,FALSE))</f>
        <v>#N/A</v>
      </c>
      <c r="X240" t="e">
        <f>IF($K$240="","",VLOOKUP($K$240,'03_Thresholds_Archetypes'!$A:$M,13,FALSE))</f>
        <v>#N/A</v>
      </c>
      <c r="Y240" t="e">
        <f>IF($K$240="","",LOOKUP($L240,$M240:$R240,$S240:$X240))</f>
        <v>#N/A</v>
      </c>
      <c r="Z240">
        <f>IFERROR(VLOOKUP($A$240,'02_Benchmarks_by_NACE'!$A:$J,7,FALSE),"")</f>
        <v>1</v>
      </c>
      <c r="AA240">
        <f>IFERROR(VLOOKUP($A$240,'02_Benchmarks_by_NACE'!$A:$J,8,FALSE),"")</f>
        <v>1.5</v>
      </c>
      <c r="AB240">
        <f>IFERROR(VLOOKUP($A$240,'02_Benchmarks_by_NACE'!$A:$J,9,FALSE),"")</f>
        <v>2.5</v>
      </c>
      <c r="AC240">
        <f>IF(Z240="","",IF(LOWER($G$240)="lower_is_better",IF($L240&lt;=Z240*0.4,3,IF($L240&lt;=Z240*0.7,2,IF($L240&lt;=Z240,0,IF($L240&lt;=AB240,-2,-3)))),IF($L240&gt;=Z240*1.6,3,IF($L240&gt;=Z240*1.3,2,IF($L240&gt;=Z240,0,IF($L240&gt;=Z240/2,-2,-3))))))</f>
        <v>3</v>
      </c>
      <c r="AD240" t="e">
        <f>IF($K$240&lt;&gt;"",Y240,IF(Z240&lt;&gt;"",AC240,""))</f>
        <v>#N/A</v>
      </c>
      <c r="AE240" t="e">
        <f>IF(AD240="","",VLOOKUP(AD240,'04_WUStG_Mapping'!$A:$B,2,TRUE))</f>
        <v>#N/A</v>
      </c>
    </row>
    <row r="241" spans="1:31" x14ac:dyDescent="0.2">
      <c r="A241" t="s">
        <v>253</v>
      </c>
      <c r="B241" t="s">
        <v>643</v>
      </c>
      <c r="C241" t="s">
        <v>695</v>
      </c>
      <c r="D241" t="s">
        <v>818</v>
      </c>
      <c r="E241" t="s">
        <v>1180</v>
      </c>
      <c r="F241" t="s">
        <v>1619</v>
      </c>
      <c r="G241" t="s">
        <v>1627</v>
      </c>
      <c r="H241" t="s">
        <v>1677</v>
      </c>
      <c r="I241" t="s">
        <v>1692</v>
      </c>
      <c r="J241" t="s">
        <v>1711</v>
      </c>
      <c r="K241" t="s">
        <v>1757</v>
      </c>
      <c r="M241">
        <f>IF($K$241="","",VLOOKUP($K$241,'03_Thresholds_Archetypes'!$A:$M,2,FALSE))</f>
        <v>0</v>
      </c>
      <c r="N241">
        <f>IF($K$241="","",VLOOKUP($K$241,'03_Thresholds_Archetypes'!$A:$M,3,FALSE))</f>
        <v>1.2</v>
      </c>
      <c r="O241">
        <f>IF($K$241="","",VLOOKUP($K$241,'03_Thresholds_Archetypes'!$A:$M,4,FALSE))</f>
        <v>1.4</v>
      </c>
      <c r="P241">
        <f>IF($K$241="","",VLOOKUP($K$241,'03_Thresholds_Archetypes'!$A:$M,5,FALSE))</f>
        <v>1.6</v>
      </c>
      <c r="Q241">
        <f>IF($K$241="","",VLOOKUP($K$241,'03_Thresholds_Archetypes'!$A:$M,6,FALSE))</f>
        <v>1.8</v>
      </c>
      <c r="R241">
        <f>IF($K$241="","",VLOOKUP($K$241,'03_Thresholds_Archetypes'!$A:$M,7,FALSE))</f>
        <v>1000000000</v>
      </c>
      <c r="S241">
        <f>IF($K$241="","",VLOOKUP($K$241,'03_Thresholds_Archetypes'!$A:$M,8,FALSE))</f>
        <v>3</v>
      </c>
      <c r="T241">
        <f>IF($K$241="","",VLOOKUP($K$241,'03_Thresholds_Archetypes'!$A:$M,9,FALSE))</f>
        <v>2</v>
      </c>
      <c r="U241">
        <f>IF($K$241="","",VLOOKUP($K$241,'03_Thresholds_Archetypes'!$A:$M,10,FALSE))</f>
        <v>0</v>
      </c>
      <c r="V241">
        <f>IF($K$241="","",VLOOKUP($K$241,'03_Thresholds_Archetypes'!$A:$M,11,FALSE))</f>
        <v>-2</v>
      </c>
      <c r="W241">
        <f>IF($K$241="","",VLOOKUP($K$241,'03_Thresholds_Archetypes'!$A:$M,12,FALSE))</f>
        <v>-3</v>
      </c>
      <c r="X241">
        <f>IF($K$241="","",VLOOKUP($K$241,'03_Thresholds_Archetypes'!$A:$M,13,FALSE))</f>
        <v>-3</v>
      </c>
      <c r="Y241">
        <f>IF($K$241="","",LOOKUP($L241,$M241:$R241,$S241:$X241))</f>
        <v>3</v>
      </c>
      <c r="Z241">
        <f>IFERROR(VLOOKUP($A$241,'02_Benchmarks_by_NACE'!$A:$J,7,FALSE),"")</f>
        <v>1.5049999999999999</v>
      </c>
      <c r="AA241">
        <f>IFERROR(VLOOKUP($A$241,'02_Benchmarks_by_NACE'!$A:$J,8,FALSE),"")</f>
        <v>2.2574999999999998</v>
      </c>
      <c r="AB241">
        <f>IFERROR(VLOOKUP($A$241,'02_Benchmarks_by_NACE'!$A:$J,9,FALSE),"")</f>
        <v>3.7625000000000002</v>
      </c>
      <c r="AC241">
        <f>IF(Z241="","",IF(LOWER($G$241)="lower_is_better",IF($L241&lt;=Z241*0.4,3,IF($L241&lt;=Z241*0.7,2,IF($L241&lt;=Z241,0,IF($L241&lt;=AB241,-2,-3)))),IF($L241&gt;=Z241*1.6,3,IF($L241&gt;=Z241*1.3,2,IF($L241&gt;=Z241,0,IF($L241&gt;=Z241/2,-2,-3))))))</f>
        <v>3</v>
      </c>
      <c r="AD241">
        <f>IF($K$241&lt;&gt;"",Y241,IF(Z241&lt;&gt;"",AC241,""))</f>
        <v>3</v>
      </c>
      <c r="AE241">
        <f>IF(AD241="","",VLOOKUP(AD241,'04_WUStG_Mapping'!$A:$B,2,TRUE))</f>
        <v>0</v>
      </c>
    </row>
    <row r="242" spans="1:31" x14ac:dyDescent="0.2">
      <c r="A242" t="s">
        <v>254</v>
      </c>
      <c r="B242" t="s">
        <v>643</v>
      </c>
      <c r="C242" t="s">
        <v>696</v>
      </c>
      <c r="D242" t="s">
        <v>819</v>
      </c>
      <c r="E242" t="s">
        <v>1181</v>
      </c>
      <c r="F242" t="s">
        <v>1606</v>
      </c>
      <c r="G242" t="s">
        <v>1627</v>
      </c>
      <c r="H242" t="s">
        <v>1659</v>
      </c>
      <c r="I242" t="s">
        <v>1685</v>
      </c>
      <c r="J242" t="s">
        <v>1700</v>
      </c>
      <c r="K242" t="s">
        <v>1755</v>
      </c>
      <c r="M242">
        <f>IF($K$242="","",VLOOKUP($K$242,'03_Thresholds_Archetypes'!$A:$M,2,FALSE))</f>
        <v>0</v>
      </c>
      <c r="N242">
        <f>IF($K$242="","",VLOOKUP($K$242,'03_Thresholds_Archetypes'!$A:$M,3,FALSE))</f>
        <v>1</v>
      </c>
      <c r="O242">
        <f>IF($K$242="","",VLOOKUP($K$242,'03_Thresholds_Archetypes'!$A:$M,4,FALSE))</f>
        <v>3</v>
      </c>
      <c r="P242">
        <f>IF($K$242="","",VLOOKUP($K$242,'03_Thresholds_Archetypes'!$A:$M,5,FALSE))</f>
        <v>5</v>
      </c>
      <c r="Q242">
        <f>IF($K$242="","",VLOOKUP($K$242,'03_Thresholds_Archetypes'!$A:$M,6,FALSE))</f>
        <v>1000000000</v>
      </c>
      <c r="R242">
        <f>IF($K$242="","",VLOOKUP($K$242,'03_Thresholds_Archetypes'!$A:$M,7,FALSE))</f>
        <v>1000000000</v>
      </c>
      <c r="S242">
        <f>IF($K$242="","",VLOOKUP($K$242,'03_Thresholds_Archetypes'!$A:$M,8,FALSE))</f>
        <v>3</v>
      </c>
      <c r="T242">
        <f>IF($K$242="","",VLOOKUP($K$242,'03_Thresholds_Archetypes'!$A:$M,9,FALSE))</f>
        <v>2</v>
      </c>
      <c r="U242">
        <f>IF($K$242="","",VLOOKUP($K$242,'03_Thresholds_Archetypes'!$A:$M,10,FALSE))</f>
        <v>0</v>
      </c>
      <c r="V242">
        <f>IF($K$242="","",VLOOKUP($K$242,'03_Thresholds_Archetypes'!$A:$M,11,FALSE))</f>
        <v>-2</v>
      </c>
      <c r="W242">
        <f>IF($K$242="","",VLOOKUP($K$242,'03_Thresholds_Archetypes'!$A:$M,12,FALSE))</f>
        <v>-3</v>
      </c>
      <c r="X242">
        <f>IF($K$242="","",VLOOKUP($K$242,'03_Thresholds_Archetypes'!$A:$M,13,FALSE))</f>
        <v>-3</v>
      </c>
      <c r="Y242">
        <f>IF($K$242="","",LOOKUP($L242,$M242:$R242,$S242:$X242))</f>
        <v>3</v>
      </c>
      <c r="Z242">
        <f>IFERROR(VLOOKUP($A$242,'02_Benchmarks_by_NACE'!$A:$J,7,FALSE),"")</f>
        <v>0.5</v>
      </c>
      <c r="AA242">
        <f>IFERROR(VLOOKUP($A$242,'02_Benchmarks_by_NACE'!$A:$J,8,FALSE),"")</f>
        <v>0.75</v>
      </c>
      <c r="AB242">
        <f>IFERROR(VLOOKUP($A$242,'02_Benchmarks_by_NACE'!$A:$J,9,FALSE),"")</f>
        <v>1.25</v>
      </c>
      <c r="AC242">
        <f>IF(Z242="","",IF(LOWER($G$242)="lower_is_better",IF($L242&lt;=Z242*0.4,3,IF($L242&lt;=Z242*0.7,2,IF($L242&lt;=Z242,0,IF($L242&lt;=AB242,-2,-3)))),IF($L242&gt;=Z242*1.6,3,IF($L242&gt;=Z242*1.3,2,IF($L242&gt;=Z242,0,IF($L242&gt;=Z242/2,-2,-3))))))</f>
        <v>3</v>
      </c>
      <c r="AD242">
        <f>IF($K$242&lt;&gt;"",Y242,IF(Z242&lt;&gt;"",AC242,""))</f>
        <v>3</v>
      </c>
      <c r="AE242">
        <f>IF(AD242="","",VLOOKUP(AD242,'04_WUStG_Mapping'!$A:$B,2,TRUE))</f>
        <v>0</v>
      </c>
    </row>
    <row r="243" spans="1:31" x14ac:dyDescent="0.2">
      <c r="A243" t="s">
        <v>255</v>
      </c>
      <c r="B243" t="s">
        <v>643</v>
      </c>
      <c r="C243" t="s">
        <v>696</v>
      </c>
      <c r="D243" t="s">
        <v>819</v>
      </c>
      <c r="E243" t="s">
        <v>1182</v>
      </c>
      <c r="F243" t="s">
        <v>1607</v>
      </c>
      <c r="G243" t="s">
        <v>1626</v>
      </c>
      <c r="H243" t="s">
        <v>1660</v>
      </c>
      <c r="I243" t="s">
        <v>1685</v>
      </c>
      <c r="J243" t="s">
        <v>1700</v>
      </c>
      <c r="K243" t="s">
        <v>1774</v>
      </c>
      <c r="M243" t="e">
        <f>IF($K$243="","",VLOOKUP($K$243,'03_Thresholds_Archetypes'!$A:$M,2,FALSE))</f>
        <v>#N/A</v>
      </c>
      <c r="N243" t="e">
        <f>IF($K$243="","",VLOOKUP($K$243,'03_Thresholds_Archetypes'!$A:$M,3,FALSE))</f>
        <v>#N/A</v>
      </c>
      <c r="O243" t="e">
        <f>IF($K$243="","",VLOOKUP($K$243,'03_Thresholds_Archetypes'!$A:$M,4,FALSE))</f>
        <v>#N/A</v>
      </c>
      <c r="P243" t="e">
        <f>IF($K$243="","",VLOOKUP($K$243,'03_Thresholds_Archetypes'!$A:$M,5,FALSE))</f>
        <v>#N/A</v>
      </c>
      <c r="Q243" t="e">
        <f>IF($K$243="","",VLOOKUP($K$243,'03_Thresholds_Archetypes'!$A:$M,6,FALSE))</f>
        <v>#N/A</v>
      </c>
      <c r="R243" t="e">
        <f>IF($K$243="","",VLOOKUP($K$243,'03_Thresholds_Archetypes'!$A:$M,7,FALSE))</f>
        <v>#N/A</v>
      </c>
      <c r="S243" t="e">
        <f>IF($K$243="","",VLOOKUP($K$243,'03_Thresholds_Archetypes'!$A:$M,8,FALSE))</f>
        <v>#N/A</v>
      </c>
      <c r="T243" t="e">
        <f>IF($K$243="","",VLOOKUP($K$243,'03_Thresholds_Archetypes'!$A:$M,9,FALSE))</f>
        <v>#N/A</v>
      </c>
      <c r="U243" t="e">
        <f>IF($K$243="","",VLOOKUP($K$243,'03_Thresholds_Archetypes'!$A:$M,10,FALSE))</f>
        <v>#N/A</v>
      </c>
      <c r="V243" t="e">
        <f>IF($K$243="","",VLOOKUP($K$243,'03_Thresholds_Archetypes'!$A:$M,11,FALSE))</f>
        <v>#N/A</v>
      </c>
      <c r="W243" t="e">
        <f>IF($K$243="","",VLOOKUP($K$243,'03_Thresholds_Archetypes'!$A:$M,12,FALSE))</f>
        <v>#N/A</v>
      </c>
      <c r="X243" t="e">
        <f>IF($K$243="","",VLOOKUP($K$243,'03_Thresholds_Archetypes'!$A:$M,13,FALSE))</f>
        <v>#N/A</v>
      </c>
      <c r="Y243" t="e">
        <f>IF($K$243="","",LOOKUP($L243,$M243:$R243,$S243:$X243))</f>
        <v>#N/A</v>
      </c>
      <c r="Z243">
        <f>IFERROR(VLOOKUP($A$243,'02_Benchmarks_by_NACE'!$A:$J,7,FALSE),"")</f>
        <v>0.66999999999999993</v>
      </c>
      <c r="AA243">
        <f>IFERROR(VLOOKUP($A$243,'02_Benchmarks_by_NACE'!$A:$J,8,FALSE),"")</f>
        <v>1</v>
      </c>
      <c r="AB243">
        <f>IFERROR(VLOOKUP($A$243,'02_Benchmarks_by_NACE'!$A:$J,9,FALSE),"")</f>
        <v>1</v>
      </c>
      <c r="AC243">
        <f>IF(Z243="","",IF(LOWER($G$243)="lower_is_better",IF($L243&lt;=Z243*0.4,3,IF($L243&lt;=Z243*0.7,2,IF($L243&lt;=Z243,0,IF($L243&lt;=AB243,-2,-3)))),IF($L243&gt;=Z243*1.6,3,IF($L243&gt;=Z243*1.3,2,IF($L243&gt;=Z243,0,IF($L243&gt;=Z243/2,-2,-3))))))</f>
        <v>-3</v>
      </c>
      <c r="AD243" t="e">
        <f>IF($K$243&lt;&gt;"",Y243,IF(Z243&lt;&gt;"",AC243,""))</f>
        <v>#N/A</v>
      </c>
      <c r="AE243" t="e">
        <f>IF(AD243="","",VLOOKUP(AD243,'04_WUStG_Mapping'!$A:$B,2,TRUE))</f>
        <v>#N/A</v>
      </c>
    </row>
    <row r="244" spans="1:31" x14ac:dyDescent="0.2">
      <c r="A244" t="s">
        <v>256</v>
      </c>
      <c r="B244" t="s">
        <v>643</v>
      </c>
      <c r="C244" t="s">
        <v>696</v>
      </c>
      <c r="D244" t="s">
        <v>819</v>
      </c>
      <c r="E244" t="s">
        <v>1183</v>
      </c>
      <c r="F244" t="s">
        <v>1607</v>
      </c>
      <c r="G244" t="s">
        <v>1626</v>
      </c>
      <c r="H244" t="s">
        <v>1661</v>
      </c>
      <c r="I244" t="s">
        <v>1685</v>
      </c>
      <c r="J244" t="s">
        <v>1700</v>
      </c>
      <c r="K244" t="s">
        <v>1774</v>
      </c>
      <c r="M244" t="e">
        <f>IF($K$244="","",VLOOKUP($K$244,'03_Thresholds_Archetypes'!$A:$M,2,FALSE))</f>
        <v>#N/A</v>
      </c>
      <c r="N244" t="e">
        <f>IF($K$244="","",VLOOKUP($K$244,'03_Thresholds_Archetypes'!$A:$M,3,FALSE))</f>
        <v>#N/A</v>
      </c>
      <c r="O244" t="e">
        <f>IF($K$244="","",VLOOKUP($K$244,'03_Thresholds_Archetypes'!$A:$M,4,FALSE))</f>
        <v>#N/A</v>
      </c>
      <c r="P244" t="e">
        <f>IF($K$244="","",VLOOKUP($K$244,'03_Thresholds_Archetypes'!$A:$M,5,FALSE))</f>
        <v>#N/A</v>
      </c>
      <c r="Q244" t="e">
        <f>IF($K$244="","",VLOOKUP($K$244,'03_Thresholds_Archetypes'!$A:$M,6,FALSE))</f>
        <v>#N/A</v>
      </c>
      <c r="R244" t="e">
        <f>IF($K$244="","",VLOOKUP($K$244,'03_Thresholds_Archetypes'!$A:$M,7,FALSE))</f>
        <v>#N/A</v>
      </c>
      <c r="S244" t="e">
        <f>IF($K$244="","",VLOOKUP($K$244,'03_Thresholds_Archetypes'!$A:$M,8,FALSE))</f>
        <v>#N/A</v>
      </c>
      <c r="T244" t="e">
        <f>IF($K$244="","",VLOOKUP($K$244,'03_Thresholds_Archetypes'!$A:$M,9,FALSE))</f>
        <v>#N/A</v>
      </c>
      <c r="U244" t="e">
        <f>IF($K$244="","",VLOOKUP($K$244,'03_Thresholds_Archetypes'!$A:$M,10,FALSE))</f>
        <v>#N/A</v>
      </c>
      <c r="V244" t="e">
        <f>IF($K$244="","",VLOOKUP($K$244,'03_Thresholds_Archetypes'!$A:$M,11,FALSE))</f>
        <v>#N/A</v>
      </c>
      <c r="W244" t="e">
        <f>IF($K$244="","",VLOOKUP($K$244,'03_Thresholds_Archetypes'!$A:$M,12,FALSE))</f>
        <v>#N/A</v>
      </c>
      <c r="X244" t="e">
        <f>IF($K$244="","",VLOOKUP($K$244,'03_Thresholds_Archetypes'!$A:$M,13,FALSE))</f>
        <v>#N/A</v>
      </c>
      <c r="Y244" t="e">
        <f>IF($K$244="","",LOOKUP($L244,$M244:$R244,$S244:$X244))</f>
        <v>#N/A</v>
      </c>
      <c r="Z244">
        <f>IFERROR(VLOOKUP($A$244,'02_Benchmarks_by_NACE'!$A:$J,7,FALSE),"")</f>
        <v>0.5</v>
      </c>
      <c r="AA244">
        <f>IFERROR(VLOOKUP($A$244,'02_Benchmarks_by_NACE'!$A:$J,8,FALSE),"")</f>
        <v>0.75</v>
      </c>
      <c r="AB244">
        <f>IFERROR(VLOOKUP($A$244,'02_Benchmarks_by_NACE'!$A:$J,9,FALSE),"")</f>
        <v>0.9</v>
      </c>
      <c r="AC244">
        <f>IF(Z244="","",IF(LOWER($G$244)="lower_is_better",IF($L244&lt;=Z244*0.4,3,IF($L244&lt;=Z244*0.7,2,IF($L244&lt;=Z244,0,IF($L244&lt;=AB244,-2,-3)))),IF($L244&gt;=Z244*1.6,3,IF($L244&gt;=Z244*1.3,2,IF($L244&gt;=Z244,0,IF($L244&gt;=Z244/2,-2,-3))))))</f>
        <v>-3</v>
      </c>
      <c r="AD244" t="e">
        <f>IF($K$244&lt;&gt;"",Y244,IF(Z244&lt;&gt;"",AC244,""))</f>
        <v>#N/A</v>
      </c>
      <c r="AE244" t="e">
        <f>IF(AD244="","",VLOOKUP(AD244,'04_WUStG_Mapping'!$A:$B,2,TRUE))</f>
        <v>#N/A</v>
      </c>
    </row>
    <row r="245" spans="1:31" x14ac:dyDescent="0.2">
      <c r="A245" t="s">
        <v>257</v>
      </c>
      <c r="B245" t="s">
        <v>644</v>
      </c>
      <c r="C245" t="s">
        <v>699</v>
      </c>
      <c r="D245" t="s">
        <v>820</v>
      </c>
      <c r="E245" t="s">
        <v>1184</v>
      </c>
      <c r="F245" t="s">
        <v>1606</v>
      </c>
      <c r="G245" t="s">
        <v>1627</v>
      </c>
      <c r="H245" t="s">
        <v>1659</v>
      </c>
      <c r="I245" t="s">
        <v>1685</v>
      </c>
      <c r="J245" t="s">
        <v>1700</v>
      </c>
      <c r="K245" t="s">
        <v>1755</v>
      </c>
      <c r="M245">
        <f>IF($K$245="","",VLOOKUP($K$245,'03_Thresholds_Archetypes'!$A:$M,2,FALSE))</f>
        <v>0</v>
      </c>
      <c r="N245">
        <f>IF($K$245="","",VLOOKUP($K$245,'03_Thresholds_Archetypes'!$A:$M,3,FALSE))</f>
        <v>1</v>
      </c>
      <c r="O245">
        <f>IF($K$245="","",VLOOKUP($K$245,'03_Thresholds_Archetypes'!$A:$M,4,FALSE))</f>
        <v>3</v>
      </c>
      <c r="P245">
        <f>IF($K$245="","",VLOOKUP($K$245,'03_Thresholds_Archetypes'!$A:$M,5,FALSE))</f>
        <v>5</v>
      </c>
      <c r="Q245">
        <f>IF($K$245="","",VLOOKUP($K$245,'03_Thresholds_Archetypes'!$A:$M,6,FALSE))</f>
        <v>1000000000</v>
      </c>
      <c r="R245">
        <f>IF($K$245="","",VLOOKUP($K$245,'03_Thresholds_Archetypes'!$A:$M,7,FALSE))</f>
        <v>1000000000</v>
      </c>
      <c r="S245">
        <f>IF($K$245="","",VLOOKUP($K$245,'03_Thresholds_Archetypes'!$A:$M,8,FALSE))</f>
        <v>3</v>
      </c>
      <c r="T245">
        <f>IF($K$245="","",VLOOKUP($K$245,'03_Thresholds_Archetypes'!$A:$M,9,FALSE))</f>
        <v>2</v>
      </c>
      <c r="U245">
        <f>IF($K$245="","",VLOOKUP($K$245,'03_Thresholds_Archetypes'!$A:$M,10,FALSE))</f>
        <v>0</v>
      </c>
      <c r="V245">
        <f>IF($K$245="","",VLOOKUP($K$245,'03_Thresholds_Archetypes'!$A:$M,11,FALSE))</f>
        <v>-2</v>
      </c>
      <c r="W245">
        <f>IF($K$245="","",VLOOKUP($K$245,'03_Thresholds_Archetypes'!$A:$M,12,FALSE))</f>
        <v>-3</v>
      </c>
      <c r="X245">
        <f>IF($K$245="","",VLOOKUP($K$245,'03_Thresholds_Archetypes'!$A:$M,13,FALSE))</f>
        <v>-3</v>
      </c>
      <c r="Y245">
        <f>IF($K$245="","",LOOKUP($L245,$M245:$R245,$S245:$X245))</f>
        <v>3</v>
      </c>
      <c r="Z245">
        <f>IFERROR(VLOOKUP($A$245,'02_Benchmarks_by_NACE'!$A:$J,7,FALSE),"")</f>
        <v>0.5</v>
      </c>
      <c r="AA245">
        <f>IFERROR(VLOOKUP($A$245,'02_Benchmarks_by_NACE'!$A:$J,8,FALSE),"")</f>
        <v>0.75</v>
      </c>
      <c r="AB245">
        <f>IFERROR(VLOOKUP($A$245,'02_Benchmarks_by_NACE'!$A:$J,9,FALSE),"")</f>
        <v>1.25</v>
      </c>
      <c r="AC245">
        <f>IF(Z245="","",IF(LOWER($G$245)="lower_is_better",IF($L245&lt;=Z245*0.4,3,IF($L245&lt;=Z245*0.7,2,IF($L245&lt;=Z245,0,IF($L245&lt;=AB245,-2,-3)))),IF($L245&gt;=Z245*1.6,3,IF($L245&gt;=Z245*1.3,2,IF($L245&gt;=Z245,0,IF($L245&gt;=Z245/2,-2,-3))))))</f>
        <v>3</v>
      </c>
      <c r="AD245">
        <f>IF($K$245&lt;&gt;"",Y245,IF(Z245&lt;&gt;"",AC245,""))</f>
        <v>3</v>
      </c>
      <c r="AE245">
        <f>IF(AD245="","",VLOOKUP(AD245,'04_WUStG_Mapping'!$A:$B,2,TRUE))</f>
        <v>0</v>
      </c>
    </row>
    <row r="246" spans="1:31" x14ac:dyDescent="0.2">
      <c r="A246" t="s">
        <v>258</v>
      </c>
      <c r="B246" t="s">
        <v>644</v>
      </c>
      <c r="C246" t="s">
        <v>699</v>
      </c>
      <c r="D246" t="s">
        <v>820</v>
      </c>
      <c r="E246" t="s">
        <v>1185</v>
      </c>
      <c r="F246" t="s">
        <v>1607</v>
      </c>
      <c r="G246" t="s">
        <v>1626</v>
      </c>
      <c r="H246" t="s">
        <v>1660</v>
      </c>
      <c r="I246" t="s">
        <v>1685</v>
      </c>
      <c r="J246" t="s">
        <v>1700</v>
      </c>
      <c r="K246" t="s">
        <v>1774</v>
      </c>
      <c r="M246" t="e">
        <f>IF($K$246="","",VLOOKUP($K$246,'03_Thresholds_Archetypes'!$A:$M,2,FALSE))</f>
        <v>#N/A</v>
      </c>
      <c r="N246" t="e">
        <f>IF($K$246="","",VLOOKUP($K$246,'03_Thresholds_Archetypes'!$A:$M,3,FALSE))</f>
        <v>#N/A</v>
      </c>
      <c r="O246" t="e">
        <f>IF($K$246="","",VLOOKUP($K$246,'03_Thresholds_Archetypes'!$A:$M,4,FALSE))</f>
        <v>#N/A</v>
      </c>
      <c r="P246" t="e">
        <f>IF($K$246="","",VLOOKUP($K$246,'03_Thresholds_Archetypes'!$A:$M,5,FALSE))</f>
        <v>#N/A</v>
      </c>
      <c r="Q246" t="e">
        <f>IF($K$246="","",VLOOKUP($K$246,'03_Thresholds_Archetypes'!$A:$M,6,FALSE))</f>
        <v>#N/A</v>
      </c>
      <c r="R246" t="e">
        <f>IF($K$246="","",VLOOKUP($K$246,'03_Thresholds_Archetypes'!$A:$M,7,FALSE))</f>
        <v>#N/A</v>
      </c>
      <c r="S246" t="e">
        <f>IF($K$246="","",VLOOKUP($K$246,'03_Thresholds_Archetypes'!$A:$M,8,FALSE))</f>
        <v>#N/A</v>
      </c>
      <c r="T246" t="e">
        <f>IF($K$246="","",VLOOKUP($K$246,'03_Thresholds_Archetypes'!$A:$M,9,FALSE))</f>
        <v>#N/A</v>
      </c>
      <c r="U246" t="e">
        <f>IF($K$246="","",VLOOKUP($K$246,'03_Thresholds_Archetypes'!$A:$M,10,FALSE))</f>
        <v>#N/A</v>
      </c>
      <c r="V246" t="e">
        <f>IF($K$246="","",VLOOKUP($K$246,'03_Thresholds_Archetypes'!$A:$M,11,FALSE))</f>
        <v>#N/A</v>
      </c>
      <c r="W246" t="e">
        <f>IF($K$246="","",VLOOKUP($K$246,'03_Thresholds_Archetypes'!$A:$M,12,FALSE))</f>
        <v>#N/A</v>
      </c>
      <c r="X246" t="e">
        <f>IF($K$246="","",VLOOKUP($K$246,'03_Thresholds_Archetypes'!$A:$M,13,FALSE))</f>
        <v>#N/A</v>
      </c>
      <c r="Y246" t="e">
        <f>IF($K$246="","",LOOKUP($L246,$M246:$R246,$S246:$X246))</f>
        <v>#N/A</v>
      </c>
      <c r="Z246">
        <f>IFERROR(VLOOKUP($A$246,'02_Benchmarks_by_NACE'!$A:$J,7,FALSE),"")</f>
        <v>0.66999999999999993</v>
      </c>
      <c r="AA246">
        <f>IFERROR(VLOOKUP($A$246,'02_Benchmarks_by_NACE'!$A:$J,8,FALSE),"")</f>
        <v>1</v>
      </c>
      <c r="AB246">
        <f>IFERROR(VLOOKUP($A$246,'02_Benchmarks_by_NACE'!$A:$J,9,FALSE),"")</f>
        <v>1</v>
      </c>
      <c r="AC246">
        <f>IF(Z246="","",IF(LOWER($G$246)="lower_is_better",IF($L246&lt;=Z246*0.4,3,IF($L246&lt;=Z246*0.7,2,IF($L246&lt;=Z246,0,IF($L246&lt;=AB246,-2,-3)))),IF($L246&gt;=Z246*1.6,3,IF($L246&gt;=Z246*1.3,2,IF($L246&gt;=Z246,0,IF($L246&gt;=Z246/2,-2,-3))))))</f>
        <v>-3</v>
      </c>
      <c r="AD246" t="e">
        <f>IF($K$246&lt;&gt;"",Y246,IF(Z246&lt;&gt;"",AC246,""))</f>
        <v>#N/A</v>
      </c>
      <c r="AE246" t="e">
        <f>IF(AD246="","",VLOOKUP(AD246,'04_WUStG_Mapping'!$A:$B,2,TRUE))</f>
        <v>#N/A</v>
      </c>
    </row>
    <row r="247" spans="1:31" x14ac:dyDescent="0.2">
      <c r="A247" t="s">
        <v>259</v>
      </c>
      <c r="B247" t="s">
        <v>644</v>
      </c>
      <c r="C247" t="s">
        <v>699</v>
      </c>
      <c r="D247" t="s">
        <v>820</v>
      </c>
      <c r="E247" t="s">
        <v>1186</v>
      </c>
      <c r="F247" t="s">
        <v>1607</v>
      </c>
      <c r="G247" t="s">
        <v>1626</v>
      </c>
      <c r="H247" t="s">
        <v>1661</v>
      </c>
      <c r="I247" t="s">
        <v>1685</v>
      </c>
      <c r="J247" t="s">
        <v>1700</v>
      </c>
      <c r="K247" t="s">
        <v>1774</v>
      </c>
      <c r="M247" t="e">
        <f>IF($K$247="","",VLOOKUP($K$247,'03_Thresholds_Archetypes'!$A:$M,2,FALSE))</f>
        <v>#N/A</v>
      </c>
      <c r="N247" t="e">
        <f>IF($K$247="","",VLOOKUP($K$247,'03_Thresholds_Archetypes'!$A:$M,3,FALSE))</f>
        <v>#N/A</v>
      </c>
      <c r="O247" t="e">
        <f>IF($K$247="","",VLOOKUP($K$247,'03_Thresholds_Archetypes'!$A:$M,4,FALSE))</f>
        <v>#N/A</v>
      </c>
      <c r="P247" t="e">
        <f>IF($K$247="","",VLOOKUP($K$247,'03_Thresholds_Archetypes'!$A:$M,5,FALSE))</f>
        <v>#N/A</v>
      </c>
      <c r="Q247" t="e">
        <f>IF($K$247="","",VLOOKUP($K$247,'03_Thresholds_Archetypes'!$A:$M,6,FALSE))</f>
        <v>#N/A</v>
      </c>
      <c r="R247" t="e">
        <f>IF($K$247="","",VLOOKUP($K$247,'03_Thresholds_Archetypes'!$A:$M,7,FALSE))</f>
        <v>#N/A</v>
      </c>
      <c r="S247" t="e">
        <f>IF($K$247="","",VLOOKUP($K$247,'03_Thresholds_Archetypes'!$A:$M,8,FALSE))</f>
        <v>#N/A</v>
      </c>
      <c r="T247" t="e">
        <f>IF($K$247="","",VLOOKUP($K$247,'03_Thresholds_Archetypes'!$A:$M,9,FALSE))</f>
        <v>#N/A</v>
      </c>
      <c r="U247" t="e">
        <f>IF($K$247="","",VLOOKUP($K$247,'03_Thresholds_Archetypes'!$A:$M,10,FALSE))</f>
        <v>#N/A</v>
      </c>
      <c r="V247" t="e">
        <f>IF($K$247="","",VLOOKUP($K$247,'03_Thresholds_Archetypes'!$A:$M,11,FALSE))</f>
        <v>#N/A</v>
      </c>
      <c r="W247" t="e">
        <f>IF($K$247="","",VLOOKUP($K$247,'03_Thresholds_Archetypes'!$A:$M,12,FALSE))</f>
        <v>#N/A</v>
      </c>
      <c r="X247" t="e">
        <f>IF($K$247="","",VLOOKUP($K$247,'03_Thresholds_Archetypes'!$A:$M,13,FALSE))</f>
        <v>#N/A</v>
      </c>
      <c r="Y247" t="e">
        <f>IF($K$247="","",LOOKUP($L247,$M247:$R247,$S247:$X247))</f>
        <v>#N/A</v>
      </c>
      <c r="Z247">
        <f>IFERROR(VLOOKUP($A$247,'02_Benchmarks_by_NACE'!$A:$J,7,FALSE),"")</f>
        <v>0.5</v>
      </c>
      <c r="AA247">
        <f>IFERROR(VLOOKUP($A$247,'02_Benchmarks_by_NACE'!$A:$J,8,FALSE),"")</f>
        <v>0.75</v>
      </c>
      <c r="AB247">
        <f>IFERROR(VLOOKUP($A$247,'02_Benchmarks_by_NACE'!$A:$J,9,FALSE),"")</f>
        <v>0.9</v>
      </c>
      <c r="AC247">
        <f>IF(Z247="","",IF(LOWER($G$247)="lower_is_better",IF($L247&lt;=Z247*0.4,3,IF($L247&lt;=Z247*0.7,2,IF($L247&lt;=Z247,0,IF($L247&lt;=AB247,-2,-3)))),IF($L247&gt;=Z247*1.6,3,IF($L247&gt;=Z247*1.3,2,IF($L247&gt;=Z247,0,IF($L247&gt;=Z247/2,-2,-3))))))</f>
        <v>-3</v>
      </c>
      <c r="AD247" t="e">
        <f>IF($K$247&lt;&gt;"",Y247,IF(Z247&lt;&gt;"",AC247,""))</f>
        <v>#N/A</v>
      </c>
      <c r="AE247" t="e">
        <f>IF(AD247="","",VLOOKUP(AD247,'04_WUStG_Mapping'!$A:$B,2,TRUE))</f>
        <v>#N/A</v>
      </c>
    </row>
    <row r="248" spans="1:31" x14ac:dyDescent="0.2">
      <c r="A248" t="s">
        <v>260</v>
      </c>
      <c r="B248" t="s">
        <v>644</v>
      </c>
      <c r="C248" t="s">
        <v>700</v>
      </c>
      <c r="D248" t="s">
        <v>821</v>
      </c>
      <c r="E248" t="s">
        <v>1187</v>
      </c>
      <c r="F248" t="s">
        <v>1602</v>
      </c>
      <c r="G248" t="s">
        <v>1627</v>
      </c>
      <c r="H248" t="s">
        <v>1674</v>
      </c>
      <c r="I248" t="s">
        <v>1682</v>
      </c>
      <c r="J248" t="s">
        <v>1709</v>
      </c>
      <c r="K248" t="s">
        <v>1775</v>
      </c>
      <c r="M248" t="e">
        <f>IF($K$248="","",VLOOKUP($K$248,'03_Thresholds_Archetypes'!$A:$M,2,FALSE))</f>
        <v>#N/A</v>
      </c>
      <c r="N248" t="e">
        <f>IF($K$248="","",VLOOKUP($K$248,'03_Thresholds_Archetypes'!$A:$M,3,FALSE))</f>
        <v>#N/A</v>
      </c>
      <c r="O248" t="e">
        <f>IF($K$248="","",VLOOKUP($K$248,'03_Thresholds_Archetypes'!$A:$M,4,FALSE))</f>
        <v>#N/A</v>
      </c>
      <c r="P248" t="e">
        <f>IF($K$248="","",VLOOKUP($K$248,'03_Thresholds_Archetypes'!$A:$M,5,FALSE))</f>
        <v>#N/A</v>
      </c>
      <c r="Q248" t="e">
        <f>IF($K$248="","",VLOOKUP($K$248,'03_Thresholds_Archetypes'!$A:$M,6,FALSE))</f>
        <v>#N/A</v>
      </c>
      <c r="R248" t="e">
        <f>IF($K$248="","",VLOOKUP($K$248,'03_Thresholds_Archetypes'!$A:$M,7,FALSE))</f>
        <v>#N/A</v>
      </c>
      <c r="S248" t="e">
        <f>IF($K$248="","",VLOOKUP($K$248,'03_Thresholds_Archetypes'!$A:$M,8,FALSE))</f>
        <v>#N/A</v>
      </c>
      <c r="T248" t="e">
        <f>IF($K$248="","",VLOOKUP($K$248,'03_Thresholds_Archetypes'!$A:$M,9,FALSE))</f>
        <v>#N/A</v>
      </c>
      <c r="U248" t="e">
        <f>IF($K$248="","",VLOOKUP($K$248,'03_Thresholds_Archetypes'!$A:$M,10,FALSE))</f>
        <v>#N/A</v>
      </c>
      <c r="V248" t="e">
        <f>IF($K$248="","",VLOOKUP($K$248,'03_Thresholds_Archetypes'!$A:$M,11,FALSE))</f>
        <v>#N/A</v>
      </c>
      <c r="W248" t="e">
        <f>IF($K$248="","",VLOOKUP($K$248,'03_Thresholds_Archetypes'!$A:$M,12,FALSE))</f>
        <v>#N/A</v>
      </c>
      <c r="X248" t="e">
        <f>IF($K$248="","",VLOOKUP($K$248,'03_Thresholds_Archetypes'!$A:$M,13,FALSE))</f>
        <v>#N/A</v>
      </c>
      <c r="Y248" t="e">
        <f>IF($K$248="","",LOOKUP($L248,$M248:$R248,$S248:$X248))</f>
        <v>#N/A</v>
      </c>
      <c r="Z248">
        <f>IFERROR(VLOOKUP($A$248,'02_Benchmarks_by_NACE'!$A:$J,7,FALSE),"")</f>
        <v>8</v>
      </c>
      <c r="AA248">
        <f>IFERROR(VLOOKUP($A$248,'02_Benchmarks_by_NACE'!$A:$J,8,FALSE),"")</f>
        <v>12</v>
      </c>
      <c r="AB248">
        <f>IFERROR(VLOOKUP($A$248,'02_Benchmarks_by_NACE'!$A:$J,9,FALSE),"")</f>
        <v>20</v>
      </c>
      <c r="AC248">
        <f>IF(Z248="","",IF(LOWER($G$248)="lower_is_better",IF($L248&lt;=Z248*0.4,3,IF($L248&lt;=Z248*0.7,2,IF($L248&lt;=Z248,0,IF($L248&lt;=AB248,-2,-3)))),IF($L248&gt;=Z248*1.6,3,IF($L248&gt;=Z248*1.3,2,IF($L248&gt;=Z248,0,IF($L248&gt;=Z248/2,-2,-3))))))</f>
        <v>3</v>
      </c>
      <c r="AD248" t="e">
        <f>IF($K$248&lt;&gt;"",Y248,IF(Z248&lt;&gt;"",AC248,""))</f>
        <v>#N/A</v>
      </c>
      <c r="AE248" t="e">
        <f>IF(AD248="","",VLOOKUP(AD248,'04_WUStG_Mapping'!$A:$B,2,TRUE))</f>
        <v>#N/A</v>
      </c>
    </row>
    <row r="249" spans="1:31" x14ac:dyDescent="0.2">
      <c r="A249" t="s">
        <v>261</v>
      </c>
      <c r="B249" t="s">
        <v>644</v>
      </c>
      <c r="C249" t="s">
        <v>700</v>
      </c>
      <c r="D249" t="s">
        <v>821</v>
      </c>
      <c r="E249" t="s">
        <v>1188</v>
      </c>
      <c r="F249" t="s">
        <v>1602</v>
      </c>
      <c r="G249" t="s">
        <v>1626</v>
      </c>
      <c r="H249" t="s">
        <v>1675</v>
      </c>
      <c r="I249" t="s">
        <v>1682</v>
      </c>
      <c r="J249" t="s">
        <v>1698</v>
      </c>
      <c r="K249" t="s">
        <v>1753</v>
      </c>
      <c r="M249">
        <f>IF($K$249="","",VLOOKUP($K$249,'03_Thresholds_Archetypes'!$A:$M,2,FALSE))</f>
        <v>0</v>
      </c>
      <c r="N249">
        <f>IF($K$249="","",VLOOKUP($K$249,'03_Thresholds_Archetypes'!$A:$M,3,FALSE))</f>
        <v>30</v>
      </c>
      <c r="O249">
        <f>IF($K$249="","",VLOOKUP($K$249,'03_Thresholds_Archetypes'!$A:$M,4,FALSE))</f>
        <v>50</v>
      </c>
      <c r="P249">
        <f>IF($K$249="","",VLOOKUP($K$249,'03_Thresholds_Archetypes'!$A:$M,5,FALSE))</f>
        <v>70</v>
      </c>
      <c r="Q249">
        <f>IF($K$249="","",VLOOKUP($K$249,'03_Thresholds_Archetypes'!$A:$M,6,FALSE))</f>
        <v>90</v>
      </c>
      <c r="R249">
        <f>IF($K$249="","",VLOOKUP($K$249,'03_Thresholds_Archetypes'!$A:$M,7,FALSE))</f>
        <v>1000000000</v>
      </c>
      <c r="S249">
        <f>IF($K$249="","",VLOOKUP($K$249,'03_Thresholds_Archetypes'!$A:$M,8,FALSE))</f>
        <v>-3</v>
      </c>
      <c r="T249">
        <f>IF($K$249="","",VLOOKUP($K$249,'03_Thresholds_Archetypes'!$A:$M,9,FALSE))</f>
        <v>-2</v>
      </c>
      <c r="U249">
        <f>IF($K$249="","",VLOOKUP($K$249,'03_Thresholds_Archetypes'!$A:$M,10,FALSE))</f>
        <v>0</v>
      </c>
      <c r="V249">
        <f>IF($K$249="","",VLOOKUP($K$249,'03_Thresholds_Archetypes'!$A:$M,11,FALSE))</f>
        <v>2</v>
      </c>
      <c r="W249">
        <f>IF($K$249="","",VLOOKUP($K$249,'03_Thresholds_Archetypes'!$A:$M,12,FALSE))</f>
        <v>3</v>
      </c>
      <c r="X249">
        <f>IF($K$249="","",VLOOKUP($K$249,'03_Thresholds_Archetypes'!$A:$M,13,FALSE))</f>
        <v>3</v>
      </c>
      <c r="Y249">
        <f>IF($K$249="","",LOOKUP($L249,$M249:$R249,$S249:$X249))</f>
        <v>-3</v>
      </c>
      <c r="Z249">
        <f>IFERROR(VLOOKUP($A$249,'02_Benchmarks_by_NACE'!$A:$J,7,FALSE),"")</f>
        <v>30</v>
      </c>
      <c r="AA249">
        <f>IFERROR(VLOOKUP($A$249,'02_Benchmarks_by_NACE'!$A:$J,8,FALSE),"")</f>
        <v>45</v>
      </c>
      <c r="AB249">
        <f>IFERROR(VLOOKUP($A$249,'02_Benchmarks_by_NACE'!$A:$J,9,FALSE),"")</f>
        <v>75</v>
      </c>
      <c r="AC249">
        <f>IF(Z249="","",IF(LOWER($G$249)="lower_is_better",IF($L249&lt;=Z249*0.4,3,IF($L249&lt;=Z249*0.7,2,IF($L249&lt;=Z249,0,IF($L249&lt;=AB249,-2,-3)))),IF($L249&gt;=Z249*1.6,3,IF($L249&gt;=Z249*1.3,2,IF($L249&gt;=Z249,0,IF($L249&gt;=Z249/2,-2,-3))))))</f>
        <v>-3</v>
      </c>
      <c r="AD249">
        <f>IF($K$249&lt;&gt;"",Y249,IF(Z249&lt;&gt;"",AC249,""))</f>
        <v>-3</v>
      </c>
      <c r="AE249">
        <f>IF(AD249="","",VLOOKUP(AD249,'04_WUStG_Mapping'!$A:$B,2,TRUE))</f>
        <v>25</v>
      </c>
    </row>
    <row r="250" spans="1:31" x14ac:dyDescent="0.2">
      <c r="A250" t="s">
        <v>262</v>
      </c>
      <c r="B250" t="s">
        <v>644</v>
      </c>
      <c r="C250" t="s">
        <v>700</v>
      </c>
      <c r="D250" t="s">
        <v>821</v>
      </c>
      <c r="E250" t="s">
        <v>1189</v>
      </c>
      <c r="F250" t="s">
        <v>1602</v>
      </c>
      <c r="G250" t="s">
        <v>1626</v>
      </c>
      <c r="H250" t="s">
        <v>1676</v>
      </c>
      <c r="I250" t="s">
        <v>1682</v>
      </c>
      <c r="J250" t="s">
        <v>1698</v>
      </c>
      <c r="K250" t="s">
        <v>1753</v>
      </c>
      <c r="M250">
        <f>IF($K$250="","",VLOOKUP($K$250,'03_Thresholds_Archetypes'!$A:$M,2,FALSE))</f>
        <v>0</v>
      </c>
      <c r="N250">
        <f>IF($K$250="","",VLOOKUP($K$250,'03_Thresholds_Archetypes'!$A:$M,3,FALSE))</f>
        <v>30</v>
      </c>
      <c r="O250">
        <f>IF($K$250="","",VLOOKUP($K$250,'03_Thresholds_Archetypes'!$A:$M,4,FALSE))</f>
        <v>50</v>
      </c>
      <c r="P250">
        <f>IF($K$250="","",VLOOKUP($K$250,'03_Thresholds_Archetypes'!$A:$M,5,FALSE))</f>
        <v>70</v>
      </c>
      <c r="Q250">
        <f>IF($K$250="","",VLOOKUP($K$250,'03_Thresholds_Archetypes'!$A:$M,6,FALSE))</f>
        <v>90</v>
      </c>
      <c r="R250">
        <f>IF($K$250="","",VLOOKUP($K$250,'03_Thresholds_Archetypes'!$A:$M,7,FALSE))</f>
        <v>1000000000</v>
      </c>
      <c r="S250">
        <f>IF($K$250="","",VLOOKUP($K$250,'03_Thresholds_Archetypes'!$A:$M,8,FALSE))</f>
        <v>-3</v>
      </c>
      <c r="T250">
        <f>IF($K$250="","",VLOOKUP($K$250,'03_Thresholds_Archetypes'!$A:$M,9,FALSE))</f>
        <v>-2</v>
      </c>
      <c r="U250">
        <f>IF($K$250="","",VLOOKUP($K$250,'03_Thresholds_Archetypes'!$A:$M,10,FALSE))</f>
        <v>0</v>
      </c>
      <c r="V250">
        <f>IF($K$250="","",VLOOKUP($K$250,'03_Thresholds_Archetypes'!$A:$M,11,FALSE))</f>
        <v>2</v>
      </c>
      <c r="W250">
        <f>IF($K$250="","",VLOOKUP($K$250,'03_Thresholds_Archetypes'!$A:$M,12,FALSE))</f>
        <v>3</v>
      </c>
      <c r="X250">
        <f>IF($K$250="","",VLOOKUP($K$250,'03_Thresholds_Archetypes'!$A:$M,13,FALSE))</f>
        <v>3</v>
      </c>
      <c r="Y250">
        <f>IF($K$250="","",LOOKUP($L250,$M250:$R250,$S250:$X250))</f>
        <v>-3</v>
      </c>
      <c r="Z250">
        <f>IFERROR(VLOOKUP($A$250,'02_Benchmarks_by_NACE'!$A:$J,7,FALSE),"")</f>
        <v>2.95</v>
      </c>
      <c r="AA250">
        <f>IFERROR(VLOOKUP($A$250,'02_Benchmarks_by_NACE'!$A:$J,8,FALSE),"")</f>
        <v>4.4250000000000007</v>
      </c>
      <c r="AB250">
        <f>IFERROR(VLOOKUP($A$250,'02_Benchmarks_by_NACE'!$A:$J,9,FALSE),"")</f>
        <v>7.375</v>
      </c>
      <c r="AC250">
        <f>IF(Z250="","",IF(LOWER($G$250)="lower_is_better",IF($L250&lt;=Z250*0.4,3,IF($L250&lt;=Z250*0.7,2,IF($L250&lt;=Z250,0,IF($L250&lt;=AB250,-2,-3)))),IF($L250&gt;=Z250*1.6,3,IF($L250&gt;=Z250*1.3,2,IF($L250&gt;=Z250,0,IF($L250&gt;=Z250/2,-2,-3))))))</f>
        <v>-3</v>
      </c>
      <c r="AD250">
        <f>IF($K$250&lt;&gt;"",Y250,IF(Z250&lt;&gt;"",AC250,""))</f>
        <v>-3</v>
      </c>
      <c r="AE250">
        <f>IF(AD250="","",VLOOKUP(AD250,'04_WUStG_Mapping'!$A:$B,2,TRUE))</f>
        <v>25</v>
      </c>
    </row>
    <row r="251" spans="1:31" x14ac:dyDescent="0.2">
      <c r="A251" t="s">
        <v>263</v>
      </c>
      <c r="B251" t="s">
        <v>644</v>
      </c>
      <c r="C251" t="s">
        <v>701</v>
      </c>
      <c r="D251" t="s">
        <v>822</v>
      </c>
      <c r="E251" t="s">
        <v>1190</v>
      </c>
      <c r="F251" t="s">
        <v>1602</v>
      </c>
      <c r="G251" t="s">
        <v>1627</v>
      </c>
      <c r="H251" t="s">
        <v>1674</v>
      </c>
      <c r="I251" t="s">
        <v>1682</v>
      </c>
      <c r="J251" t="s">
        <v>1709</v>
      </c>
      <c r="K251" t="s">
        <v>1755</v>
      </c>
      <c r="M251">
        <f>IF($K$251="","",VLOOKUP($K$251,'03_Thresholds_Archetypes'!$A:$M,2,FALSE))</f>
        <v>0</v>
      </c>
      <c r="N251">
        <f>IF($K$251="","",VLOOKUP($K$251,'03_Thresholds_Archetypes'!$A:$M,3,FALSE))</f>
        <v>1</v>
      </c>
      <c r="O251">
        <f>IF($K$251="","",VLOOKUP($K$251,'03_Thresholds_Archetypes'!$A:$M,4,FALSE))</f>
        <v>3</v>
      </c>
      <c r="P251">
        <f>IF($K$251="","",VLOOKUP($K$251,'03_Thresholds_Archetypes'!$A:$M,5,FALSE))</f>
        <v>5</v>
      </c>
      <c r="Q251">
        <f>IF($K$251="","",VLOOKUP($K$251,'03_Thresholds_Archetypes'!$A:$M,6,FALSE))</f>
        <v>1000000000</v>
      </c>
      <c r="R251">
        <f>IF($K$251="","",VLOOKUP($K$251,'03_Thresholds_Archetypes'!$A:$M,7,FALSE))</f>
        <v>1000000000</v>
      </c>
      <c r="S251">
        <f>IF($K$251="","",VLOOKUP($K$251,'03_Thresholds_Archetypes'!$A:$M,8,FALSE))</f>
        <v>3</v>
      </c>
      <c r="T251">
        <f>IF($K$251="","",VLOOKUP($K$251,'03_Thresholds_Archetypes'!$A:$M,9,FALSE))</f>
        <v>2</v>
      </c>
      <c r="U251">
        <f>IF($K$251="","",VLOOKUP($K$251,'03_Thresholds_Archetypes'!$A:$M,10,FALSE))</f>
        <v>0</v>
      </c>
      <c r="V251">
        <f>IF($K$251="","",VLOOKUP($K$251,'03_Thresholds_Archetypes'!$A:$M,11,FALSE))</f>
        <v>-2</v>
      </c>
      <c r="W251">
        <f>IF($K$251="","",VLOOKUP($K$251,'03_Thresholds_Archetypes'!$A:$M,12,FALSE))</f>
        <v>-3</v>
      </c>
      <c r="X251">
        <f>IF($K$251="","",VLOOKUP($K$251,'03_Thresholds_Archetypes'!$A:$M,13,FALSE))</f>
        <v>-3</v>
      </c>
      <c r="Y251">
        <f>IF($K$251="","",LOOKUP($L251,$M251:$R251,$S251:$X251))</f>
        <v>3</v>
      </c>
      <c r="Z251">
        <f>IFERROR(VLOOKUP($A$251,'02_Benchmarks_by_NACE'!$A:$J,7,FALSE),"")</f>
        <v>8</v>
      </c>
      <c r="AA251">
        <f>IFERROR(VLOOKUP($A$251,'02_Benchmarks_by_NACE'!$A:$J,8,FALSE),"")</f>
        <v>12</v>
      </c>
      <c r="AB251">
        <f>IFERROR(VLOOKUP($A$251,'02_Benchmarks_by_NACE'!$A:$J,9,FALSE),"")</f>
        <v>20</v>
      </c>
      <c r="AC251">
        <f>IF(Z251="","",IF(LOWER($G$251)="lower_is_better",IF($L251&lt;=Z251*0.4,3,IF($L251&lt;=Z251*0.7,2,IF($L251&lt;=Z251,0,IF($L251&lt;=AB251,-2,-3)))),IF($L251&gt;=Z251*1.6,3,IF($L251&gt;=Z251*1.3,2,IF($L251&gt;=Z251,0,IF($L251&gt;=Z251/2,-2,-3))))))</f>
        <v>3</v>
      </c>
      <c r="AD251">
        <f>IF($K$251&lt;&gt;"",Y251,IF(Z251&lt;&gt;"",AC251,""))</f>
        <v>3</v>
      </c>
      <c r="AE251">
        <f>IF(AD251="","",VLOOKUP(AD251,'04_WUStG_Mapping'!$A:$B,2,TRUE))</f>
        <v>0</v>
      </c>
    </row>
    <row r="252" spans="1:31" x14ac:dyDescent="0.2">
      <c r="A252" t="s">
        <v>264</v>
      </c>
      <c r="B252" t="s">
        <v>644</v>
      </c>
      <c r="C252" t="s">
        <v>701</v>
      </c>
      <c r="D252" t="s">
        <v>822</v>
      </c>
      <c r="E252" t="s">
        <v>1191</v>
      </c>
      <c r="F252" t="s">
        <v>1602</v>
      </c>
      <c r="G252" t="s">
        <v>1626</v>
      </c>
      <c r="H252" t="s">
        <v>1675</v>
      </c>
      <c r="I252" t="s">
        <v>1631</v>
      </c>
      <c r="J252" t="s">
        <v>1698</v>
      </c>
      <c r="K252" t="s">
        <v>1753</v>
      </c>
      <c r="M252">
        <f>IF($K$252="","",VLOOKUP($K$252,'03_Thresholds_Archetypes'!$A:$M,2,FALSE))</f>
        <v>0</v>
      </c>
      <c r="N252">
        <f>IF($K$252="","",VLOOKUP($K$252,'03_Thresholds_Archetypes'!$A:$M,3,FALSE))</f>
        <v>30</v>
      </c>
      <c r="O252">
        <f>IF($K$252="","",VLOOKUP($K$252,'03_Thresholds_Archetypes'!$A:$M,4,FALSE))</f>
        <v>50</v>
      </c>
      <c r="P252">
        <f>IF($K$252="","",VLOOKUP($K$252,'03_Thresholds_Archetypes'!$A:$M,5,FALSE))</f>
        <v>70</v>
      </c>
      <c r="Q252">
        <f>IF($K$252="","",VLOOKUP($K$252,'03_Thresholds_Archetypes'!$A:$M,6,FALSE))</f>
        <v>90</v>
      </c>
      <c r="R252">
        <f>IF($K$252="","",VLOOKUP($K$252,'03_Thresholds_Archetypes'!$A:$M,7,FALSE))</f>
        <v>1000000000</v>
      </c>
      <c r="S252">
        <f>IF($K$252="","",VLOOKUP($K$252,'03_Thresholds_Archetypes'!$A:$M,8,FALSE))</f>
        <v>-3</v>
      </c>
      <c r="T252">
        <f>IF($K$252="","",VLOOKUP($K$252,'03_Thresholds_Archetypes'!$A:$M,9,FALSE))</f>
        <v>-2</v>
      </c>
      <c r="U252">
        <f>IF($K$252="","",VLOOKUP($K$252,'03_Thresholds_Archetypes'!$A:$M,10,FALSE))</f>
        <v>0</v>
      </c>
      <c r="V252">
        <f>IF($K$252="","",VLOOKUP($K$252,'03_Thresholds_Archetypes'!$A:$M,11,FALSE))</f>
        <v>2</v>
      </c>
      <c r="W252">
        <f>IF($K$252="","",VLOOKUP($K$252,'03_Thresholds_Archetypes'!$A:$M,12,FALSE))</f>
        <v>3</v>
      </c>
      <c r="X252">
        <f>IF($K$252="","",VLOOKUP($K$252,'03_Thresholds_Archetypes'!$A:$M,13,FALSE))</f>
        <v>3</v>
      </c>
      <c r="Y252">
        <f>IF($K$252="","",LOOKUP($L252,$M252:$R252,$S252:$X252))</f>
        <v>-3</v>
      </c>
      <c r="Z252">
        <f>IFERROR(VLOOKUP($A$252,'02_Benchmarks_by_NACE'!$A:$J,7,FALSE),"")</f>
        <v>30</v>
      </c>
      <c r="AA252">
        <f>IFERROR(VLOOKUP($A$252,'02_Benchmarks_by_NACE'!$A:$J,8,FALSE),"")</f>
        <v>45</v>
      </c>
      <c r="AB252">
        <f>IFERROR(VLOOKUP($A$252,'02_Benchmarks_by_NACE'!$A:$J,9,FALSE),"")</f>
        <v>75</v>
      </c>
      <c r="AC252">
        <f>IF(Z252="","",IF(LOWER($G$252)="lower_is_better",IF($L252&lt;=Z252*0.4,3,IF($L252&lt;=Z252*0.7,2,IF($L252&lt;=Z252,0,IF($L252&lt;=AB252,-2,-3)))),IF($L252&gt;=Z252*1.6,3,IF($L252&gt;=Z252*1.3,2,IF($L252&gt;=Z252,0,IF($L252&gt;=Z252/2,-2,-3))))))</f>
        <v>-3</v>
      </c>
      <c r="AD252">
        <f>IF($K$252&lt;&gt;"",Y252,IF(Z252&lt;&gt;"",AC252,""))</f>
        <v>-3</v>
      </c>
      <c r="AE252">
        <f>IF(AD252="","",VLOOKUP(AD252,'04_WUStG_Mapping'!$A:$B,2,TRUE))</f>
        <v>25</v>
      </c>
    </row>
    <row r="253" spans="1:31" x14ac:dyDescent="0.2">
      <c r="A253" t="s">
        <v>265</v>
      </c>
      <c r="B253" t="s">
        <v>644</v>
      </c>
      <c r="C253" t="s">
        <v>701</v>
      </c>
      <c r="D253" t="s">
        <v>822</v>
      </c>
      <c r="E253" t="s">
        <v>1192</v>
      </c>
      <c r="F253" t="s">
        <v>1602</v>
      </c>
      <c r="G253" t="s">
        <v>1626</v>
      </c>
      <c r="H253" t="s">
        <v>1676</v>
      </c>
      <c r="I253" t="s">
        <v>1682</v>
      </c>
      <c r="J253" t="s">
        <v>1698</v>
      </c>
      <c r="K253" t="s">
        <v>1753</v>
      </c>
      <c r="M253">
        <f>IF($K$253="","",VLOOKUP($K$253,'03_Thresholds_Archetypes'!$A:$M,2,FALSE))</f>
        <v>0</v>
      </c>
      <c r="N253">
        <f>IF($K$253="","",VLOOKUP($K$253,'03_Thresholds_Archetypes'!$A:$M,3,FALSE))</f>
        <v>30</v>
      </c>
      <c r="O253">
        <f>IF($K$253="","",VLOOKUP($K$253,'03_Thresholds_Archetypes'!$A:$M,4,FALSE))</f>
        <v>50</v>
      </c>
      <c r="P253">
        <f>IF($K$253="","",VLOOKUP($K$253,'03_Thresholds_Archetypes'!$A:$M,5,FALSE))</f>
        <v>70</v>
      </c>
      <c r="Q253">
        <f>IF($K$253="","",VLOOKUP($K$253,'03_Thresholds_Archetypes'!$A:$M,6,FALSE))</f>
        <v>90</v>
      </c>
      <c r="R253">
        <f>IF($K$253="","",VLOOKUP($K$253,'03_Thresholds_Archetypes'!$A:$M,7,FALSE))</f>
        <v>1000000000</v>
      </c>
      <c r="S253">
        <f>IF($K$253="","",VLOOKUP($K$253,'03_Thresholds_Archetypes'!$A:$M,8,FALSE))</f>
        <v>-3</v>
      </c>
      <c r="T253">
        <f>IF($K$253="","",VLOOKUP($K$253,'03_Thresholds_Archetypes'!$A:$M,9,FALSE))</f>
        <v>-2</v>
      </c>
      <c r="U253">
        <f>IF($K$253="","",VLOOKUP($K$253,'03_Thresholds_Archetypes'!$A:$M,10,FALSE))</f>
        <v>0</v>
      </c>
      <c r="V253">
        <f>IF($K$253="","",VLOOKUP($K$253,'03_Thresholds_Archetypes'!$A:$M,11,FALSE))</f>
        <v>2</v>
      </c>
      <c r="W253">
        <f>IF($K$253="","",VLOOKUP($K$253,'03_Thresholds_Archetypes'!$A:$M,12,FALSE))</f>
        <v>3</v>
      </c>
      <c r="X253">
        <f>IF($K$253="","",VLOOKUP($K$253,'03_Thresholds_Archetypes'!$A:$M,13,FALSE))</f>
        <v>3</v>
      </c>
      <c r="Y253">
        <f>IF($K$253="","",LOOKUP($L253,$M253:$R253,$S253:$X253))</f>
        <v>-3</v>
      </c>
      <c r="Z253">
        <f>IFERROR(VLOOKUP($A$253,'02_Benchmarks_by_NACE'!$A:$J,7,FALSE),"")</f>
        <v>2.95</v>
      </c>
      <c r="AA253">
        <f>IFERROR(VLOOKUP($A$253,'02_Benchmarks_by_NACE'!$A:$J,8,FALSE),"")</f>
        <v>4.4250000000000007</v>
      </c>
      <c r="AB253">
        <f>IFERROR(VLOOKUP($A$253,'02_Benchmarks_by_NACE'!$A:$J,9,FALSE),"")</f>
        <v>7.375</v>
      </c>
      <c r="AC253">
        <f>IF(Z253="","",IF(LOWER($G$253)="lower_is_better",IF($L253&lt;=Z253*0.4,3,IF($L253&lt;=Z253*0.7,2,IF($L253&lt;=Z253,0,IF($L253&lt;=AB253,-2,-3)))),IF($L253&gt;=Z253*1.6,3,IF($L253&gt;=Z253*1.3,2,IF($L253&gt;=Z253,0,IF($L253&gt;=Z253/2,-2,-3))))))</f>
        <v>-3</v>
      </c>
      <c r="AD253">
        <f>IF($K$253&lt;&gt;"",Y253,IF(Z253&lt;&gt;"",AC253,""))</f>
        <v>-3</v>
      </c>
      <c r="AE253">
        <f>IF(AD253="","",VLOOKUP(AD253,'04_WUStG_Mapping'!$A:$B,2,TRUE))</f>
        <v>25</v>
      </c>
    </row>
    <row r="254" spans="1:31" x14ac:dyDescent="0.2">
      <c r="A254" t="s">
        <v>266</v>
      </c>
      <c r="B254" t="s">
        <v>644</v>
      </c>
      <c r="C254" t="s">
        <v>702</v>
      </c>
      <c r="D254" t="s">
        <v>823</v>
      </c>
      <c r="E254" t="s">
        <v>1193</v>
      </c>
      <c r="F254" t="s">
        <v>1607</v>
      </c>
      <c r="G254" t="s">
        <v>1626</v>
      </c>
      <c r="H254" t="s">
        <v>1662</v>
      </c>
      <c r="I254" t="s">
        <v>1689</v>
      </c>
      <c r="J254" t="s">
        <v>1700</v>
      </c>
      <c r="K254" t="s">
        <v>1774</v>
      </c>
      <c r="M254" t="e">
        <f>IF($K$254="","",VLOOKUP($K$254,'03_Thresholds_Archetypes'!$A:$M,2,FALSE))</f>
        <v>#N/A</v>
      </c>
      <c r="N254" t="e">
        <f>IF($K$254="","",VLOOKUP($K$254,'03_Thresholds_Archetypes'!$A:$M,3,FALSE))</f>
        <v>#N/A</v>
      </c>
      <c r="O254" t="e">
        <f>IF($K$254="","",VLOOKUP($K$254,'03_Thresholds_Archetypes'!$A:$M,4,FALSE))</f>
        <v>#N/A</v>
      </c>
      <c r="P254" t="e">
        <f>IF($K$254="","",VLOOKUP($K$254,'03_Thresholds_Archetypes'!$A:$M,5,FALSE))</f>
        <v>#N/A</v>
      </c>
      <c r="Q254" t="e">
        <f>IF($K$254="","",VLOOKUP($K$254,'03_Thresholds_Archetypes'!$A:$M,6,FALSE))</f>
        <v>#N/A</v>
      </c>
      <c r="R254" t="e">
        <f>IF($K$254="","",VLOOKUP($K$254,'03_Thresholds_Archetypes'!$A:$M,7,FALSE))</f>
        <v>#N/A</v>
      </c>
      <c r="S254" t="e">
        <f>IF($K$254="","",VLOOKUP($K$254,'03_Thresholds_Archetypes'!$A:$M,8,FALSE))</f>
        <v>#N/A</v>
      </c>
      <c r="T254" t="e">
        <f>IF($K$254="","",VLOOKUP($K$254,'03_Thresholds_Archetypes'!$A:$M,9,FALSE))</f>
        <v>#N/A</v>
      </c>
      <c r="U254" t="e">
        <f>IF($K$254="","",VLOOKUP($K$254,'03_Thresholds_Archetypes'!$A:$M,10,FALSE))</f>
        <v>#N/A</v>
      </c>
      <c r="V254" t="e">
        <f>IF($K$254="","",VLOOKUP($K$254,'03_Thresholds_Archetypes'!$A:$M,11,FALSE))</f>
        <v>#N/A</v>
      </c>
      <c r="W254" t="e">
        <f>IF($K$254="","",VLOOKUP($K$254,'03_Thresholds_Archetypes'!$A:$M,12,FALSE))</f>
        <v>#N/A</v>
      </c>
      <c r="X254" t="e">
        <f>IF($K$254="","",VLOOKUP($K$254,'03_Thresholds_Archetypes'!$A:$M,13,FALSE))</f>
        <v>#N/A</v>
      </c>
      <c r="Y254" t="e">
        <f>IF($K$254="","",LOOKUP($L254,$M254:$R254,$S254:$X254))</f>
        <v>#N/A</v>
      </c>
      <c r="Z254">
        <f>IFERROR(VLOOKUP($A$254,'02_Benchmarks_by_NACE'!$A:$J,7,FALSE),"")</f>
        <v>0.64500000000000002</v>
      </c>
      <c r="AA254">
        <f>IFERROR(VLOOKUP($A$254,'02_Benchmarks_by_NACE'!$A:$J,8,FALSE),"")</f>
        <v>0.96750000000000003</v>
      </c>
      <c r="AB254">
        <f>IFERROR(VLOOKUP($A$254,'02_Benchmarks_by_NACE'!$A:$J,9,FALSE),"")</f>
        <v>1</v>
      </c>
      <c r="AC254">
        <f>IF(Z254="","",IF(LOWER($G$254)="lower_is_better",IF($L254&lt;=Z254*0.4,3,IF($L254&lt;=Z254*0.7,2,IF($L254&lt;=Z254,0,IF($L254&lt;=AB254,-2,-3)))),IF($L254&gt;=Z254*1.6,3,IF($L254&gt;=Z254*1.3,2,IF($L254&gt;=Z254,0,IF($L254&gt;=Z254/2,-2,-3))))))</f>
        <v>-3</v>
      </c>
      <c r="AD254" t="e">
        <f>IF($K$254&lt;&gt;"",Y254,IF(Z254&lt;&gt;"",AC254,""))</f>
        <v>#N/A</v>
      </c>
      <c r="AE254" t="e">
        <f>IF(AD254="","",VLOOKUP(AD254,'04_WUStG_Mapping'!$A:$B,2,TRUE))</f>
        <v>#N/A</v>
      </c>
    </row>
    <row r="255" spans="1:31" x14ac:dyDescent="0.2">
      <c r="A255" t="s">
        <v>267</v>
      </c>
      <c r="B255" t="s">
        <v>644</v>
      </c>
      <c r="C255" t="s">
        <v>702</v>
      </c>
      <c r="D255" t="s">
        <v>823</v>
      </c>
      <c r="E255" t="s">
        <v>1194</v>
      </c>
      <c r="F255" t="s">
        <v>1602</v>
      </c>
      <c r="G255" t="s">
        <v>1627</v>
      </c>
      <c r="H255" t="s">
        <v>1663</v>
      </c>
      <c r="I255" t="s">
        <v>1689</v>
      </c>
      <c r="J255" t="s">
        <v>1700</v>
      </c>
      <c r="K255" t="s">
        <v>1775</v>
      </c>
      <c r="M255" t="e">
        <f>IF($K$255="","",VLOOKUP($K$255,'03_Thresholds_Archetypes'!$A:$M,2,FALSE))</f>
        <v>#N/A</v>
      </c>
      <c r="N255" t="e">
        <f>IF($K$255="","",VLOOKUP($K$255,'03_Thresholds_Archetypes'!$A:$M,3,FALSE))</f>
        <v>#N/A</v>
      </c>
      <c r="O255" t="e">
        <f>IF($K$255="","",VLOOKUP($K$255,'03_Thresholds_Archetypes'!$A:$M,4,FALSE))</f>
        <v>#N/A</v>
      </c>
      <c r="P255" t="e">
        <f>IF($K$255="","",VLOOKUP($K$255,'03_Thresholds_Archetypes'!$A:$M,5,FALSE))</f>
        <v>#N/A</v>
      </c>
      <c r="Q255" t="e">
        <f>IF($K$255="","",VLOOKUP($K$255,'03_Thresholds_Archetypes'!$A:$M,6,FALSE))</f>
        <v>#N/A</v>
      </c>
      <c r="R255" t="e">
        <f>IF($K$255="","",VLOOKUP($K$255,'03_Thresholds_Archetypes'!$A:$M,7,FALSE))</f>
        <v>#N/A</v>
      </c>
      <c r="S255" t="e">
        <f>IF($K$255="","",VLOOKUP($K$255,'03_Thresholds_Archetypes'!$A:$M,8,FALSE))</f>
        <v>#N/A</v>
      </c>
      <c r="T255" t="e">
        <f>IF($K$255="","",VLOOKUP($K$255,'03_Thresholds_Archetypes'!$A:$M,9,FALSE))</f>
        <v>#N/A</v>
      </c>
      <c r="U255" t="e">
        <f>IF($K$255="","",VLOOKUP($K$255,'03_Thresholds_Archetypes'!$A:$M,10,FALSE))</f>
        <v>#N/A</v>
      </c>
      <c r="V255" t="e">
        <f>IF($K$255="","",VLOOKUP($K$255,'03_Thresholds_Archetypes'!$A:$M,11,FALSE))</f>
        <v>#N/A</v>
      </c>
      <c r="W255" t="e">
        <f>IF($K$255="","",VLOOKUP($K$255,'03_Thresholds_Archetypes'!$A:$M,12,FALSE))</f>
        <v>#N/A</v>
      </c>
      <c r="X255" t="e">
        <f>IF($K$255="","",VLOOKUP($K$255,'03_Thresholds_Archetypes'!$A:$M,13,FALSE))</f>
        <v>#N/A</v>
      </c>
      <c r="Y255" t="e">
        <f>IF($K$255="","",LOOKUP($L255,$M255:$R255,$S255:$X255))</f>
        <v>#N/A</v>
      </c>
      <c r="Z255">
        <f>IFERROR(VLOOKUP($A$255,'02_Benchmarks_by_NACE'!$A:$J,7,FALSE),"")</f>
        <v>15.5</v>
      </c>
      <c r="AA255">
        <f>IFERROR(VLOOKUP($A$255,'02_Benchmarks_by_NACE'!$A:$J,8,FALSE),"")</f>
        <v>23.25</v>
      </c>
      <c r="AB255">
        <f>IFERROR(VLOOKUP($A$255,'02_Benchmarks_by_NACE'!$A:$J,9,FALSE),"")</f>
        <v>38.75</v>
      </c>
      <c r="AC255">
        <f>IF(Z255="","",IF(LOWER($G$255)="lower_is_better",IF($L255&lt;=Z255*0.4,3,IF($L255&lt;=Z255*0.7,2,IF($L255&lt;=Z255,0,IF($L255&lt;=AB255,-2,-3)))),IF($L255&gt;=Z255*1.6,3,IF($L255&gt;=Z255*1.3,2,IF($L255&gt;=Z255,0,IF($L255&gt;=Z255/2,-2,-3))))))</f>
        <v>3</v>
      </c>
      <c r="AD255" t="e">
        <f>IF($K$255&lt;&gt;"",Y255,IF(Z255&lt;&gt;"",AC255,""))</f>
        <v>#N/A</v>
      </c>
      <c r="AE255" t="e">
        <f>IF(AD255="","",VLOOKUP(AD255,'04_WUStG_Mapping'!$A:$B,2,TRUE))</f>
        <v>#N/A</v>
      </c>
    </row>
    <row r="256" spans="1:31" x14ac:dyDescent="0.2">
      <c r="A256" t="s">
        <v>268</v>
      </c>
      <c r="B256" t="s">
        <v>644</v>
      </c>
      <c r="C256" t="s">
        <v>702</v>
      </c>
      <c r="D256" t="s">
        <v>823</v>
      </c>
      <c r="E256" t="s">
        <v>1195</v>
      </c>
      <c r="F256" t="s">
        <v>1608</v>
      </c>
      <c r="G256" t="s">
        <v>1626</v>
      </c>
      <c r="H256" t="s">
        <v>1664</v>
      </c>
      <c r="I256" t="s">
        <v>1689</v>
      </c>
      <c r="J256" t="s">
        <v>1700</v>
      </c>
      <c r="K256" t="s">
        <v>1774</v>
      </c>
      <c r="M256" t="e">
        <f>IF($K$256="","",VLOOKUP($K$256,'03_Thresholds_Archetypes'!$A:$M,2,FALSE))</f>
        <v>#N/A</v>
      </c>
      <c r="N256" t="e">
        <f>IF($K$256="","",VLOOKUP($K$256,'03_Thresholds_Archetypes'!$A:$M,3,FALSE))</f>
        <v>#N/A</v>
      </c>
      <c r="O256" t="e">
        <f>IF($K$256="","",VLOOKUP($K$256,'03_Thresholds_Archetypes'!$A:$M,4,FALSE))</f>
        <v>#N/A</v>
      </c>
      <c r="P256" t="e">
        <f>IF($K$256="","",VLOOKUP($K$256,'03_Thresholds_Archetypes'!$A:$M,5,FALSE))</f>
        <v>#N/A</v>
      </c>
      <c r="Q256" t="e">
        <f>IF($K$256="","",VLOOKUP($K$256,'03_Thresholds_Archetypes'!$A:$M,6,FALSE))</f>
        <v>#N/A</v>
      </c>
      <c r="R256" t="e">
        <f>IF($K$256="","",VLOOKUP($K$256,'03_Thresholds_Archetypes'!$A:$M,7,FALSE))</f>
        <v>#N/A</v>
      </c>
      <c r="S256" t="e">
        <f>IF($K$256="","",VLOOKUP($K$256,'03_Thresholds_Archetypes'!$A:$M,8,FALSE))</f>
        <v>#N/A</v>
      </c>
      <c r="T256" t="e">
        <f>IF($K$256="","",VLOOKUP($K$256,'03_Thresholds_Archetypes'!$A:$M,9,FALSE))</f>
        <v>#N/A</v>
      </c>
      <c r="U256" t="e">
        <f>IF($K$256="","",VLOOKUP($K$256,'03_Thresholds_Archetypes'!$A:$M,10,FALSE))</f>
        <v>#N/A</v>
      </c>
      <c r="V256" t="e">
        <f>IF($K$256="","",VLOOKUP($K$256,'03_Thresholds_Archetypes'!$A:$M,11,FALSE))</f>
        <v>#N/A</v>
      </c>
      <c r="W256" t="e">
        <f>IF($K$256="","",VLOOKUP($K$256,'03_Thresholds_Archetypes'!$A:$M,12,FALSE))</f>
        <v>#N/A</v>
      </c>
      <c r="X256" t="e">
        <f>IF($K$256="","",VLOOKUP($K$256,'03_Thresholds_Archetypes'!$A:$M,13,FALSE))</f>
        <v>#N/A</v>
      </c>
      <c r="Y256" t="e">
        <f>IF($K$256="","",LOOKUP($L256,$M256:$R256,$S256:$X256))</f>
        <v>#N/A</v>
      </c>
      <c r="Z256">
        <f>IFERROR(VLOOKUP($A$256,'02_Benchmarks_by_NACE'!$A:$J,7,FALSE),"")</f>
        <v>1.5</v>
      </c>
      <c r="AA256">
        <f>IFERROR(VLOOKUP($A$256,'02_Benchmarks_by_NACE'!$A:$J,8,FALSE),"")</f>
        <v>2.25</v>
      </c>
      <c r="AB256">
        <f>IFERROR(VLOOKUP($A$256,'02_Benchmarks_by_NACE'!$A:$J,9,FALSE),"")</f>
        <v>3.75</v>
      </c>
      <c r="AC256">
        <f>IF(Z256="","",IF(LOWER($G$256)="lower_is_better",IF($L256&lt;=Z256*0.4,3,IF($L256&lt;=Z256*0.7,2,IF($L256&lt;=Z256,0,IF($L256&lt;=AB256,-2,-3)))),IF($L256&gt;=Z256*1.6,3,IF($L256&gt;=Z256*1.3,2,IF($L256&gt;=Z256,0,IF($L256&gt;=Z256/2,-2,-3))))))</f>
        <v>-3</v>
      </c>
      <c r="AD256" t="e">
        <f>IF($K$256&lt;&gt;"",Y256,IF(Z256&lt;&gt;"",AC256,""))</f>
        <v>#N/A</v>
      </c>
      <c r="AE256" t="e">
        <f>IF(AD256="","",VLOOKUP(AD256,'04_WUStG_Mapping'!$A:$B,2,TRUE))</f>
        <v>#N/A</v>
      </c>
    </row>
    <row r="257" spans="1:31" x14ac:dyDescent="0.2">
      <c r="A257" t="s">
        <v>269</v>
      </c>
      <c r="B257" t="s">
        <v>644</v>
      </c>
      <c r="C257" t="s">
        <v>699</v>
      </c>
      <c r="D257" t="s">
        <v>784</v>
      </c>
      <c r="E257" t="s">
        <v>1076</v>
      </c>
      <c r="F257" t="s">
        <v>1606</v>
      </c>
      <c r="G257" t="s">
        <v>1627</v>
      </c>
      <c r="H257" t="s">
        <v>1659</v>
      </c>
      <c r="I257" t="s">
        <v>1682</v>
      </c>
      <c r="J257" t="s">
        <v>1700</v>
      </c>
      <c r="K257" t="s">
        <v>1755</v>
      </c>
      <c r="M257">
        <f>IF($K$257="","",VLOOKUP($K$257,'03_Thresholds_Archetypes'!$A:$M,2,FALSE))</f>
        <v>0</v>
      </c>
      <c r="N257">
        <f>IF($K$257="","",VLOOKUP($K$257,'03_Thresholds_Archetypes'!$A:$M,3,FALSE))</f>
        <v>1</v>
      </c>
      <c r="O257">
        <f>IF($K$257="","",VLOOKUP($K$257,'03_Thresholds_Archetypes'!$A:$M,4,FALSE))</f>
        <v>3</v>
      </c>
      <c r="P257">
        <f>IF($K$257="","",VLOOKUP($K$257,'03_Thresholds_Archetypes'!$A:$M,5,FALSE))</f>
        <v>5</v>
      </c>
      <c r="Q257">
        <f>IF($K$257="","",VLOOKUP($K$257,'03_Thresholds_Archetypes'!$A:$M,6,FALSE))</f>
        <v>1000000000</v>
      </c>
      <c r="R257">
        <f>IF($K$257="","",VLOOKUP($K$257,'03_Thresholds_Archetypes'!$A:$M,7,FALSE))</f>
        <v>1000000000</v>
      </c>
      <c r="S257">
        <f>IF($K$257="","",VLOOKUP($K$257,'03_Thresholds_Archetypes'!$A:$M,8,FALSE))</f>
        <v>3</v>
      </c>
      <c r="T257">
        <f>IF($K$257="","",VLOOKUP($K$257,'03_Thresholds_Archetypes'!$A:$M,9,FALSE))</f>
        <v>2</v>
      </c>
      <c r="U257">
        <f>IF($K$257="","",VLOOKUP($K$257,'03_Thresholds_Archetypes'!$A:$M,10,FALSE))</f>
        <v>0</v>
      </c>
      <c r="V257">
        <f>IF($K$257="","",VLOOKUP($K$257,'03_Thresholds_Archetypes'!$A:$M,11,FALSE))</f>
        <v>-2</v>
      </c>
      <c r="W257">
        <f>IF($K$257="","",VLOOKUP($K$257,'03_Thresholds_Archetypes'!$A:$M,12,FALSE))</f>
        <v>-3</v>
      </c>
      <c r="X257">
        <f>IF($K$257="","",VLOOKUP($K$257,'03_Thresholds_Archetypes'!$A:$M,13,FALSE))</f>
        <v>-3</v>
      </c>
      <c r="Y257">
        <f>IF($K$257="","",LOOKUP($L257,$M257:$R257,$S257:$X257))</f>
        <v>3</v>
      </c>
      <c r="Z257">
        <f>IFERROR(VLOOKUP($A$257,'02_Benchmarks_by_NACE'!$A:$J,7,FALSE),"")</f>
        <v>0.5</v>
      </c>
      <c r="AA257">
        <f>IFERROR(VLOOKUP($A$257,'02_Benchmarks_by_NACE'!$A:$J,8,FALSE),"")</f>
        <v>0.75</v>
      </c>
      <c r="AB257">
        <f>IFERROR(VLOOKUP($A$257,'02_Benchmarks_by_NACE'!$A:$J,9,FALSE),"")</f>
        <v>1.25</v>
      </c>
      <c r="AC257">
        <f>IF(Z257="","",IF(LOWER($G$257)="lower_is_better",IF($L257&lt;=Z257*0.4,3,IF($L257&lt;=Z257*0.7,2,IF($L257&lt;=Z257,0,IF($L257&lt;=AB257,-2,-3)))),IF($L257&gt;=Z257*1.6,3,IF($L257&gt;=Z257*1.3,2,IF($L257&gt;=Z257,0,IF($L257&gt;=Z257/2,-2,-3))))))</f>
        <v>3</v>
      </c>
      <c r="AD257">
        <f>IF($K$257&lt;&gt;"",Y257,IF(Z257&lt;&gt;"",AC257,""))</f>
        <v>3</v>
      </c>
      <c r="AE257">
        <f>IF(AD257="","",VLOOKUP(AD257,'04_WUStG_Mapping'!$A:$B,2,TRUE))</f>
        <v>0</v>
      </c>
    </row>
    <row r="258" spans="1:31" x14ac:dyDescent="0.2">
      <c r="A258" t="s">
        <v>270</v>
      </c>
      <c r="B258" t="s">
        <v>644</v>
      </c>
      <c r="C258" t="s">
        <v>699</v>
      </c>
      <c r="D258" t="s">
        <v>784</v>
      </c>
      <c r="E258" t="s">
        <v>1077</v>
      </c>
      <c r="F258" t="s">
        <v>1607</v>
      </c>
      <c r="G258" t="s">
        <v>1626</v>
      </c>
      <c r="H258" t="s">
        <v>1660</v>
      </c>
      <c r="I258" t="s">
        <v>1682</v>
      </c>
      <c r="J258" t="s">
        <v>1700</v>
      </c>
      <c r="K258" t="s">
        <v>1774</v>
      </c>
      <c r="M258" t="e">
        <f>IF($K$258="","",VLOOKUP($K$258,'03_Thresholds_Archetypes'!$A:$M,2,FALSE))</f>
        <v>#N/A</v>
      </c>
      <c r="N258" t="e">
        <f>IF($K$258="","",VLOOKUP($K$258,'03_Thresholds_Archetypes'!$A:$M,3,FALSE))</f>
        <v>#N/A</v>
      </c>
      <c r="O258" t="e">
        <f>IF($K$258="","",VLOOKUP($K$258,'03_Thresholds_Archetypes'!$A:$M,4,FALSE))</f>
        <v>#N/A</v>
      </c>
      <c r="P258" t="e">
        <f>IF($K$258="","",VLOOKUP($K$258,'03_Thresholds_Archetypes'!$A:$M,5,FALSE))</f>
        <v>#N/A</v>
      </c>
      <c r="Q258" t="e">
        <f>IF($K$258="","",VLOOKUP($K$258,'03_Thresholds_Archetypes'!$A:$M,6,FALSE))</f>
        <v>#N/A</v>
      </c>
      <c r="R258" t="e">
        <f>IF($K$258="","",VLOOKUP($K$258,'03_Thresholds_Archetypes'!$A:$M,7,FALSE))</f>
        <v>#N/A</v>
      </c>
      <c r="S258" t="e">
        <f>IF($K$258="","",VLOOKUP($K$258,'03_Thresholds_Archetypes'!$A:$M,8,FALSE))</f>
        <v>#N/A</v>
      </c>
      <c r="T258" t="e">
        <f>IF($K$258="","",VLOOKUP($K$258,'03_Thresholds_Archetypes'!$A:$M,9,FALSE))</f>
        <v>#N/A</v>
      </c>
      <c r="U258" t="e">
        <f>IF($K$258="","",VLOOKUP($K$258,'03_Thresholds_Archetypes'!$A:$M,10,FALSE))</f>
        <v>#N/A</v>
      </c>
      <c r="V258" t="e">
        <f>IF($K$258="","",VLOOKUP($K$258,'03_Thresholds_Archetypes'!$A:$M,11,FALSE))</f>
        <v>#N/A</v>
      </c>
      <c r="W258" t="e">
        <f>IF($K$258="","",VLOOKUP($K$258,'03_Thresholds_Archetypes'!$A:$M,12,FALSE))</f>
        <v>#N/A</v>
      </c>
      <c r="X258" t="e">
        <f>IF($K$258="","",VLOOKUP($K$258,'03_Thresholds_Archetypes'!$A:$M,13,FALSE))</f>
        <v>#N/A</v>
      </c>
      <c r="Y258" t="e">
        <f>IF($K$258="","",LOOKUP($L258,$M258:$R258,$S258:$X258))</f>
        <v>#N/A</v>
      </c>
      <c r="Z258">
        <f>IFERROR(VLOOKUP($A$258,'02_Benchmarks_by_NACE'!$A:$J,7,FALSE),"")</f>
        <v>0.66999999999999993</v>
      </c>
      <c r="AA258">
        <f>IFERROR(VLOOKUP($A$258,'02_Benchmarks_by_NACE'!$A:$J,8,FALSE),"")</f>
        <v>1</v>
      </c>
      <c r="AB258">
        <f>IFERROR(VLOOKUP($A$258,'02_Benchmarks_by_NACE'!$A:$J,9,FALSE),"")</f>
        <v>1</v>
      </c>
      <c r="AC258">
        <f>IF(Z258="","",IF(LOWER($G$258)="lower_is_better",IF($L258&lt;=Z258*0.4,3,IF($L258&lt;=Z258*0.7,2,IF($L258&lt;=Z258,0,IF($L258&lt;=AB258,-2,-3)))),IF($L258&gt;=Z258*1.6,3,IF($L258&gt;=Z258*1.3,2,IF($L258&gt;=Z258,0,IF($L258&gt;=Z258/2,-2,-3))))))</f>
        <v>-3</v>
      </c>
      <c r="AD258" t="e">
        <f>IF($K$258&lt;&gt;"",Y258,IF(Z258&lt;&gt;"",AC258,""))</f>
        <v>#N/A</v>
      </c>
      <c r="AE258" t="e">
        <f>IF(AD258="","",VLOOKUP(AD258,'04_WUStG_Mapping'!$A:$B,2,TRUE))</f>
        <v>#N/A</v>
      </c>
    </row>
    <row r="259" spans="1:31" x14ac:dyDescent="0.2">
      <c r="A259" t="s">
        <v>271</v>
      </c>
      <c r="B259" t="s">
        <v>644</v>
      </c>
      <c r="C259" t="s">
        <v>699</v>
      </c>
      <c r="D259" t="s">
        <v>784</v>
      </c>
      <c r="E259" t="s">
        <v>1078</v>
      </c>
      <c r="F259" t="s">
        <v>1607</v>
      </c>
      <c r="G259" t="s">
        <v>1626</v>
      </c>
      <c r="H259" t="s">
        <v>1661</v>
      </c>
      <c r="I259" t="s">
        <v>1682</v>
      </c>
      <c r="J259" t="s">
        <v>1700</v>
      </c>
      <c r="K259" t="s">
        <v>1774</v>
      </c>
      <c r="M259" t="e">
        <f>IF($K$259="","",VLOOKUP($K$259,'03_Thresholds_Archetypes'!$A:$M,2,FALSE))</f>
        <v>#N/A</v>
      </c>
      <c r="N259" t="e">
        <f>IF($K$259="","",VLOOKUP($K$259,'03_Thresholds_Archetypes'!$A:$M,3,FALSE))</f>
        <v>#N/A</v>
      </c>
      <c r="O259" t="e">
        <f>IF($K$259="","",VLOOKUP($K$259,'03_Thresholds_Archetypes'!$A:$M,4,FALSE))</f>
        <v>#N/A</v>
      </c>
      <c r="P259" t="e">
        <f>IF($K$259="","",VLOOKUP($K$259,'03_Thresholds_Archetypes'!$A:$M,5,FALSE))</f>
        <v>#N/A</v>
      </c>
      <c r="Q259" t="e">
        <f>IF($K$259="","",VLOOKUP($K$259,'03_Thresholds_Archetypes'!$A:$M,6,FALSE))</f>
        <v>#N/A</v>
      </c>
      <c r="R259" t="e">
        <f>IF($K$259="","",VLOOKUP($K$259,'03_Thresholds_Archetypes'!$A:$M,7,FALSE))</f>
        <v>#N/A</v>
      </c>
      <c r="S259" t="e">
        <f>IF($K$259="","",VLOOKUP($K$259,'03_Thresholds_Archetypes'!$A:$M,8,FALSE))</f>
        <v>#N/A</v>
      </c>
      <c r="T259" t="e">
        <f>IF($K$259="","",VLOOKUP($K$259,'03_Thresholds_Archetypes'!$A:$M,9,FALSE))</f>
        <v>#N/A</v>
      </c>
      <c r="U259" t="e">
        <f>IF($K$259="","",VLOOKUP($K$259,'03_Thresholds_Archetypes'!$A:$M,10,FALSE))</f>
        <v>#N/A</v>
      </c>
      <c r="V259" t="e">
        <f>IF($K$259="","",VLOOKUP($K$259,'03_Thresholds_Archetypes'!$A:$M,11,FALSE))</f>
        <v>#N/A</v>
      </c>
      <c r="W259" t="e">
        <f>IF($K$259="","",VLOOKUP($K$259,'03_Thresholds_Archetypes'!$A:$M,12,FALSE))</f>
        <v>#N/A</v>
      </c>
      <c r="X259" t="e">
        <f>IF($K$259="","",VLOOKUP($K$259,'03_Thresholds_Archetypes'!$A:$M,13,FALSE))</f>
        <v>#N/A</v>
      </c>
      <c r="Y259" t="e">
        <f>IF($K$259="","",LOOKUP($L259,$M259:$R259,$S259:$X259))</f>
        <v>#N/A</v>
      </c>
      <c r="Z259">
        <f>IFERROR(VLOOKUP($A$259,'02_Benchmarks_by_NACE'!$A:$J,7,FALSE),"")</f>
        <v>0.5</v>
      </c>
      <c r="AA259">
        <f>IFERROR(VLOOKUP($A$259,'02_Benchmarks_by_NACE'!$A:$J,8,FALSE),"")</f>
        <v>0.75</v>
      </c>
      <c r="AB259">
        <f>IFERROR(VLOOKUP($A$259,'02_Benchmarks_by_NACE'!$A:$J,9,FALSE),"")</f>
        <v>0.9</v>
      </c>
      <c r="AC259">
        <f>IF(Z259="","",IF(LOWER($G$259)="lower_is_better",IF($L259&lt;=Z259*0.4,3,IF($L259&lt;=Z259*0.7,2,IF($L259&lt;=Z259,0,IF($L259&lt;=AB259,-2,-3)))),IF($L259&gt;=Z259*1.6,3,IF($L259&gt;=Z259*1.3,2,IF($L259&gt;=Z259,0,IF($L259&gt;=Z259/2,-2,-3))))))</f>
        <v>-3</v>
      </c>
      <c r="AD259" t="e">
        <f>IF($K$259&lt;&gt;"",Y259,IF(Z259&lt;&gt;"",AC259,""))</f>
        <v>#N/A</v>
      </c>
      <c r="AE259" t="e">
        <f>IF(AD259="","",VLOOKUP(AD259,'04_WUStG_Mapping'!$A:$B,2,TRUE))</f>
        <v>#N/A</v>
      </c>
    </row>
    <row r="260" spans="1:31" x14ac:dyDescent="0.2">
      <c r="A260" t="s">
        <v>272</v>
      </c>
      <c r="B260" t="s">
        <v>644</v>
      </c>
      <c r="C260" t="s">
        <v>700</v>
      </c>
      <c r="D260" t="s">
        <v>824</v>
      </c>
      <c r="E260" t="s">
        <v>1196</v>
      </c>
      <c r="F260" t="s">
        <v>1601</v>
      </c>
      <c r="G260" t="s">
        <v>1626</v>
      </c>
      <c r="H260" t="s">
        <v>1654</v>
      </c>
      <c r="I260" t="s">
        <v>1682</v>
      </c>
      <c r="J260" t="s">
        <v>1697</v>
      </c>
      <c r="K260" t="s">
        <v>1753</v>
      </c>
      <c r="M260">
        <f>IF($K$260="","",VLOOKUP($K$260,'03_Thresholds_Archetypes'!$A:$M,2,FALSE))</f>
        <v>0</v>
      </c>
      <c r="N260">
        <f>IF($K$260="","",VLOOKUP($K$260,'03_Thresholds_Archetypes'!$A:$M,3,FALSE))</f>
        <v>30</v>
      </c>
      <c r="O260">
        <f>IF($K$260="","",VLOOKUP($K$260,'03_Thresholds_Archetypes'!$A:$M,4,FALSE))</f>
        <v>50</v>
      </c>
      <c r="P260">
        <f>IF($K$260="","",VLOOKUP($K$260,'03_Thresholds_Archetypes'!$A:$M,5,FALSE))</f>
        <v>70</v>
      </c>
      <c r="Q260">
        <f>IF($K$260="","",VLOOKUP($K$260,'03_Thresholds_Archetypes'!$A:$M,6,FALSE))</f>
        <v>90</v>
      </c>
      <c r="R260">
        <f>IF($K$260="","",VLOOKUP($K$260,'03_Thresholds_Archetypes'!$A:$M,7,FALSE))</f>
        <v>1000000000</v>
      </c>
      <c r="S260">
        <f>IF($K$260="","",VLOOKUP($K$260,'03_Thresholds_Archetypes'!$A:$M,8,FALSE))</f>
        <v>-3</v>
      </c>
      <c r="T260">
        <f>IF($K$260="","",VLOOKUP($K$260,'03_Thresholds_Archetypes'!$A:$M,9,FALSE))</f>
        <v>-2</v>
      </c>
      <c r="U260">
        <f>IF($K$260="","",VLOOKUP($K$260,'03_Thresholds_Archetypes'!$A:$M,10,FALSE))</f>
        <v>0</v>
      </c>
      <c r="V260">
        <f>IF($K$260="","",VLOOKUP($K$260,'03_Thresholds_Archetypes'!$A:$M,11,FALSE))</f>
        <v>2</v>
      </c>
      <c r="W260">
        <f>IF($K$260="","",VLOOKUP($K$260,'03_Thresholds_Archetypes'!$A:$M,12,FALSE))</f>
        <v>3</v>
      </c>
      <c r="X260">
        <f>IF($K$260="","",VLOOKUP($K$260,'03_Thresholds_Archetypes'!$A:$M,13,FALSE))</f>
        <v>3</v>
      </c>
      <c r="Y260">
        <f>IF($K$260="","",LOOKUP($L260,$M260:$R260,$S260:$X260))</f>
        <v>-3</v>
      </c>
      <c r="Z260">
        <f>IFERROR(VLOOKUP($A$260,'02_Benchmarks_by_NACE'!$A:$J,7,FALSE),"")</f>
        <v>69.5</v>
      </c>
      <c r="AA260">
        <f>IFERROR(VLOOKUP($A$260,'02_Benchmarks_by_NACE'!$A:$J,8,FALSE),"")</f>
        <v>100</v>
      </c>
      <c r="AB260">
        <f>IFERROR(VLOOKUP($A$260,'02_Benchmarks_by_NACE'!$A:$J,9,FALSE),"")</f>
        <v>100</v>
      </c>
      <c r="AC260">
        <f>IF(Z260="","",IF(LOWER($G$260)="lower_is_better",IF($L260&lt;=Z260*0.4,3,IF($L260&lt;=Z260*0.7,2,IF($L260&lt;=Z260,0,IF($L260&lt;=AB260,-2,-3)))),IF($L260&gt;=Z260*1.6,3,IF($L260&gt;=Z260*1.3,2,IF($L260&gt;=Z260,0,IF($L260&gt;=Z260/2,-2,-3))))))</f>
        <v>-3</v>
      </c>
      <c r="AD260">
        <f>IF($K$260&lt;&gt;"",Y260,IF(Z260&lt;&gt;"",AC260,""))</f>
        <v>-3</v>
      </c>
      <c r="AE260">
        <f>IF(AD260="","",VLOOKUP(AD260,'04_WUStG_Mapping'!$A:$B,2,TRUE))</f>
        <v>25</v>
      </c>
    </row>
    <row r="261" spans="1:31" x14ac:dyDescent="0.2">
      <c r="A261" t="s">
        <v>273</v>
      </c>
      <c r="B261" t="s">
        <v>644</v>
      </c>
      <c r="C261" t="s">
        <v>700</v>
      </c>
      <c r="D261" t="s">
        <v>824</v>
      </c>
      <c r="E261" t="s">
        <v>1197</v>
      </c>
      <c r="F261" t="s">
        <v>1602</v>
      </c>
      <c r="G261" t="s">
        <v>1626</v>
      </c>
      <c r="H261" t="s">
        <v>1655</v>
      </c>
      <c r="I261" t="s">
        <v>1682</v>
      </c>
      <c r="J261" t="s">
        <v>1698</v>
      </c>
      <c r="K261" t="s">
        <v>1753</v>
      </c>
      <c r="M261">
        <f>IF($K$261="","",VLOOKUP($K$261,'03_Thresholds_Archetypes'!$A:$M,2,FALSE))</f>
        <v>0</v>
      </c>
      <c r="N261">
        <f>IF($K$261="","",VLOOKUP($K$261,'03_Thresholds_Archetypes'!$A:$M,3,FALSE))</f>
        <v>30</v>
      </c>
      <c r="O261">
        <f>IF($K$261="","",VLOOKUP($K$261,'03_Thresholds_Archetypes'!$A:$M,4,FALSE))</f>
        <v>50</v>
      </c>
      <c r="P261">
        <f>IF($K$261="","",VLOOKUP($K$261,'03_Thresholds_Archetypes'!$A:$M,5,FALSE))</f>
        <v>70</v>
      </c>
      <c r="Q261">
        <f>IF($K$261="","",VLOOKUP($K$261,'03_Thresholds_Archetypes'!$A:$M,6,FALSE))</f>
        <v>90</v>
      </c>
      <c r="R261">
        <f>IF($K$261="","",VLOOKUP($K$261,'03_Thresholds_Archetypes'!$A:$M,7,FALSE))</f>
        <v>1000000000</v>
      </c>
      <c r="S261">
        <f>IF($K$261="","",VLOOKUP($K$261,'03_Thresholds_Archetypes'!$A:$M,8,FALSE))</f>
        <v>-3</v>
      </c>
      <c r="T261">
        <f>IF($K$261="","",VLOOKUP($K$261,'03_Thresholds_Archetypes'!$A:$M,9,FALSE))</f>
        <v>-2</v>
      </c>
      <c r="U261">
        <f>IF($K$261="","",VLOOKUP($K$261,'03_Thresholds_Archetypes'!$A:$M,10,FALSE))</f>
        <v>0</v>
      </c>
      <c r="V261">
        <f>IF($K$261="","",VLOOKUP($K$261,'03_Thresholds_Archetypes'!$A:$M,11,FALSE))</f>
        <v>2</v>
      </c>
      <c r="W261">
        <f>IF($K$261="","",VLOOKUP($K$261,'03_Thresholds_Archetypes'!$A:$M,12,FALSE))</f>
        <v>3</v>
      </c>
      <c r="X261">
        <f>IF($K$261="","",VLOOKUP($K$261,'03_Thresholds_Archetypes'!$A:$M,13,FALSE))</f>
        <v>3</v>
      </c>
      <c r="Y261">
        <f>IF($K$261="","",LOOKUP($L261,$M261:$R261,$S261:$X261))</f>
        <v>-3</v>
      </c>
      <c r="Z261">
        <f>IFERROR(VLOOKUP($A$261,'02_Benchmarks_by_NACE'!$A:$J,7,FALSE),"")</f>
        <v>59.5</v>
      </c>
      <c r="AA261">
        <f>IFERROR(VLOOKUP($A$261,'02_Benchmarks_by_NACE'!$A:$J,8,FALSE),"")</f>
        <v>89.25</v>
      </c>
      <c r="AB261">
        <f>IFERROR(VLOOKUP($A$261,'02_Benchmarks_by_NACE'!$A:$J,9,FALSE),"")</f>
        <v>100</v>
      </c>
      <c r="AC261">
        <f>IF(Z261="","",IF(LOWER($G$261)="lower_is_better",IF($L261&lt;=Z261*0.4,3,IF($L261&lt;=Z261*0.7,2,IF($L261&lt;=Z261,0,IF($L261&lt;=AB261,-2,-3)))),IF($L261&gt;=Z261*1.6,3,IF($L261&gt;=Z261*1.3,2,IF($L261&gt;=Z261,0,IF($L261&gt;=Z261/2,-2,-3))))))</f>
        <v>-3</v>
      </c>
      <c r="AD261">
        <f>IF($K$261&lt;&gt;"",Y261,IF(Z261&lt;&gt;"",AC261,""))</f>
        <v>-3</v>
      </c>
      <c r="AE261">
        <f>IF(AD261="","",VLOOKUP(AD261,'04_WUStG_Mapping'!$A:$B,2,TRUE))</f>
        <v>25</v>
      </c>
    </row>
    <row r="262" spans="1:31" x14ac:dyDescent="0.2">
      <c r="A262" t="s">
        <v>274</v>
      </c>
      <c r="B262" t="s">
        <v>644</v>
      </c>
      <c r="C262" t="s">
        <v>700</v>
      </c>
      <c r="D262" t="s">
        <v>824</v>
      </c>
      <c r="E262" t="s">
        <v>1198</v>
      </c>
      <c r="F262" t="s">
        <v>1603</v>
      </c>
      <c r="G262" t="s">
        <v>1627</v>
      </c>
      <c r="H262" t="s">
        <v>1656</v>
      </c>
      <c r="I262" t="s">
        <v>1682</v>
      </c>
      <c r="J262" t="s">
        <v>1699</v>
      </c>
      <c r="K262" t="s">
        <v>1755</v>
      </c>
      <c r="M262">
        <f>IF($K$262="","",VLOOKUP($K$262,'03_Thresholds_Archetypes'!$A:$M,2,FALSE))</f>
        <v>0</v>
      </c>
      <c r="N262">
        <f>IF($K$262="","",VLOOKUP($K$262,'03_Thresholds_Archetypes'!$A:$M,3,FALSE))</f>
        <v>1</v>
      </c>
      <c r="O262">
        <f>IF($K$262="","",VLOOKUP($K$262,'03_Thresholds_Archetypes'!$A:$M,4,FALSE))</f>
        <v>3</v>
      </c>
      <c r="P262">
        <f>IF($K$262="","",VLOOKUP($K$262,'03_Thresholds_Archetypes'!$A:$M,5,FALSE))</f>
        <v>5</v>
      </c>
      <c r="Q262">
        <f>IF($K$262="","",VLOOKUP($K$262,'03_Thresholds_Archetypes'!$A:$M,6,FALSE))</f>
        <v>1000000000</v>
      </c>
      <c r="R262">
        <f>IF($K$262="","",VLOOKUP($K$262,'03_Thresholds_Archetypes'!$A:$M,7,FALSE))</f>
        <v>1000000000</v>
      </c>
      <c r="S262">
        <f>IF($K$262="","",VLOOKUP($K$262,'03_Thresholds_Archetypes'!$A:$M,8,FALSE))</f>
        <v>3</v>
      </c>
      <c r="T262">
        <f>IF($K$262="","",VLOOKUP($K$262,'03_Thresholds_Archetypes'!$A:$M,9,FALSE))</f>
        <v>2</v>
      </c>
      <c r="U262">
        <f>IF($K$262="","",VLOOKUP($K$262,'03_Thresholds_Archetypes'!$A:$M,10,FALSE))</f>
        <v>0</v>
      </c>
      <c r="V262">
        <f>IF($K$262="","",VLOOKUP($K$262,'03_Thresholds_Archetypes'!$A:$M,11,FALSE))</f>
        <v>-2</v>
      </c>
      <c r="W262">
        <f>IF($K$262="","",VLOOKUP($K$262,'03_Thresholds_Archetypes'!$A:$M,12,FALSE))</f>
        <v>-3</v>
      </c>
      <c r="X262">
        <f>IF($K$262="","",VLOOKUP($K$262,'03_Thresholds_Archetypes'!$A:$M,13,FALSE))</f>
        <v>-3</v>
      </c>
      <c r="Y262">
        <f>IF($K$262="","",LOOKUP($L262,$M262:$R262,$S262:$X262))</f>
        <v>3</v>
      </c>
      <c r="Z262">
        <f>IFERROR(VLOOKUP($A$262,'02_Benchmarks_by_NACE'!$A:$J,7,FALSE),"")</f>
        <v>3</v>
      </c>
      <c r="AA262">
        <f>IFERROR(VLOOKUP($A$262,'02_Benchmarks_by_NACE'!$A:$J,8,FALSE),"")</f>
        <v>4.5</v>
      </c>
      <c r="AB262">
        <f>IFERROR(VLOOKUP($A$262,'02_Benchmarks_by_NACE'!$A:$J,9,FALSE),"")</f>
        <v>7.5</v>
      </c>
      <c r="AC262">
        <f>IF(Z262="","",IF(LOWER($G$262)="lower_is_better",IF($L262&lt;=Z262*0.4,3,IF($L262&lt;=Z262*0.7,2,IF($L262&lt;=Z262,0,IF($L262&lt;=AB262,-2,-3)))),IF($L262&gt;=Z262*1.6,3,IF($L262&gt;=Z262*1.3,2,IF($L262&gt;=Z262,0,IF($L262&gt;=Z262/2,-2,-3))))))</f>
        <v>3</v>
      </c>
      <c r="AD262">
        <f>IF($K$262&lt;&gt;"",Y262,IF(Z262&lt;&gt;"",AC262,""))</f>
        <v>3</v>
      </c>
      <c r="AE262">
        <f>IF(AD262="","",VLOOKUP(AD262,'04_WUStG_Mapping'!$A:$B,2,TRUE))</f>
        <v>0</v>
      </c>
    </row>
    <row r="263" spans="1:31" x14ac:dyDescent="0.2">
      <c r="A263" t="s">
        <v>275</v>
      </c>
      <c r="B263" t="s">
        <v>644</v>
      </c>
      <c r="C263" t="s">
        <v>703</v>
      </c>
      <c r="D263" t="s">
        <v>825</v>
      </c>
      <c r="E263" t="s">
        <v>1199</v>
      </c>
      <c r="F263" t="s">
        <v>1602</v>
      </c>
      <c r="G263" t="s">
        <v>1626</v>
      </c>
      <c r="H263" t="s">
        <v>1655</v>
      </c>
      <c r="I263" t="s">
        <v>1629</v>
      </c>
      <c r="J263" t="s">
        <v>1698</v>
      </c>
      <c r="K263" t="s">
        <v>1753</v>
      </c>
      <c r="M263">
        <f>IF($K$263="","",VLOOKUP($K$263,'03_Thresholds_Archetypes'!$A:$M,2,FALSE))</f>
        <v>0</v>
      </c>
      <c r="N263">
        <f>IF($K$263="","",VLOOKUP($K$263,'03_Thresholds_Archetypes'!$A:$M,3,FALSE))</f>
        <v>30</v>
      </c>
      <c r="O263">
        <f>IF($K$263="","",VLOOKUP($K$263,'03_Thresholds_Archetypes'!$A:$M,4,FALSE))</f>
        <v>50</v>
      </c>
      <c r="P263">
        <f>IF($K$263="","",VLOOKUP($K$263,'03_Thresholds_Archetypes'!$A:$M,5,FALSE))</f>
        <v>70</v>
      </c>
      <c r="Q263">
        <f>IF($K$263="","",VLOOKUP($K$263,'03_Thresholds_Archetypes'!$A:$M,6,FALSE))</f>
        <v>90</v>
      </c>
      <c r="R263">
        <f>IF($K$263="","",VLOOKUP($K$263,'03_Thresholds_Archetypes'!$A:$M,7,FALSE))</f>
        <v>1000000000</v>
      </c>
      <c r="S263">
        <f>IF($K$263="","",VLOOKUP($K$263,'03_Thresholds_Archetypes'!$A:$M,8,FALSE))</f>
        <v>-3</v>
      </c>
      <c r="T263">
        <f>IF($K$263="","",VLOOKUP($K$263,'03_Thresholds_Archetypes'!$A:$M,9,FALSE))</f>
        <v>-2</v>
      </c>
      <c r="U263">
        <f>IF($K$263="","",VLOOKUP($K$263,'03_Thresholds_Archetypes'!$A:$M,10,FALSE))</f>
        <v>0</v>
      </c>
      <c r="V263">
        <f>IF($K$263="","",VLOOKUP($K$263,'03_Thresholds_Archetypes'!$A:$M,11,FALSE))</f>
        <v>2</v>
      </c>
      <c r="W263">
        <f>IF($K$263="","",VLOOKUP($K$263,'03_Thresholds_Archetypes'!$A:$M,12,FALSE))</f>
        <v>3</v>
      </c>
      <c r="X263">
        <f>IF($K$263="","",VLOOKUP($K$263,'03_Thresholds_Archetypes'!$A:$M,13,FALSE))</f>
        <v>3</v>
      </c>
      <c r="Y263">
        <f>IF($K$263="","",LOOKUP($L263,$M263:$R263,$S263:$X263))</f>
        <v>-3</v>
      </c>
      <c r="Z263">
        <f>IFERROR(VLOOKUP($A$263,'02_Benchmarks_by_NACE'!$A:$J,7,FALSE),"")</f>
        <v>59.5</v>
      </c>
      <c r="AA263">
        <f>IFERROR(VLOOKUP($A$263,'02_Benchmarks_by_NACE'!$A:$J,8,FALSE),"")</f>
        <v>89.25</v>
      </c>
      <c r="AB263">
        <f>IFERROR(VLOOKUP($A$263,'02_Benchmarks_by_NACE'!$A:$J,9,FALSE),"")</f>
        <v>100</v>
      </c>
      <c r="AC263">
        <f>IF(Z263="","",IF(LOWER($G$263)="lower_is_better",IF($L263&lt;=Z263*0.4,3,IF($L263&lt;=Z263*0.7,2,IF($L263&lt;=Z263,0,IF($L263&lt;=AB263,-2,-3)))),IF($L263&gt;=Z263*1.6,3,IF($L263&gt;=Z263*1.3,2,IF($L263&gt;=Z263,0,IF($L263&gt;=Z263/2,-2,-3))))))</f>
        <v>-3</v>
      </c>
      <c r="AD263">
        <f>IF($K$263&lt;&gt;"",Y263,IF(Z263&lt;&gt;"",AC263,""))</f>
        <v>-3</v>
      </c>
      <c r="AE263">
        <f>IF(AD263="","",VLOOKUP(AD263,'04_WUStG_Mapping'!$A:$B,2,TRUE))</f>
        <v>25</v>
      </c>
    </row>
    <row r="264" spans="1:31" x14ac:dyDescent="0.2">
      <c r="A264" t="s">
        <v>276</v>
      </c>
      <c r="B264" t="s">
        <v>644</v>
      </c>
      <c r="C264" t="s">
        <v>703</v>
      </c>
      <c r="D264" t="s">
        <v>825</v>
      </c>
      <c r="E264" t="s">
        <v>1200</v>
      </c>
      <c r="F264" t="s">
        <v>1604</v>
      </c>
      <c r="G264" t="s">
        <v>1626</v>
      </c>
      <c r="H264" t="s">
        <v>1657</v>
      </c>
      <c r="I264" t="s">
        <v>1683</v>
      </c>
      <c r="J264" t="s">
        <v>1698</v>
      </c>
      <c r="K264" t="s">
        <v>1753</v>
      </c>
      <c r="M264">
        <f>IF($K$264="","",VLOOKUP($K$264,'03_Thresholds_Archetypes'!$A:$M,2,FALSE))</f>
        <v>0</v>
      </c>
      <c r="N264">
        <f>IF($K$264="","",VLOOKUP($K$264,'03_Thresholds_Archetypes'!$A:$M,3,FALSE))</f>
        <v>30</v>
      </c>
      <c r="O264">
        <f>IF($K$264="","",VLOOKUP($K$264,'03_Thresholds_Archetypes'!$A:$M,4,FALSE))</f>
        <v>50</v>
      </c>
      <c r="P264">
        <f>IF($K$264="","",VLOOKUP($K$264,'03_Thresholds_Archetypes'!$A:$M,5,FALSE))</f>
        <v>70</v>
      </c>
      <c r="Q264">
        <f>IF($K$264="","",VLOOKUP($K$264,'03_Thresholds_Archetypes'!$A:$M,6,FALSE))</f>
        <v>90</v>
      </c>
      <c r="R264">
        <f>IF($K$264="","",VLOOKUP($K$264,'03_Thresholds_Archetypes'!$A:$M,7,FALSE))</f>
        <v>1000000000</v>
      </c>
      <c r="S264">
        <f>IF($K$264="","",VLOOKUP($K$264,'03_Thresholds_Archetypes'!$A:$M,8,FALSE))</f>
        <v>-3</v>
      </c>
      <c r="T264">
        <f>IF($K$264="","",VLOOKUP($K$264,'03_Thresholds_Archetypes'!$A:$M,9,FALSE))</f>
        <v>-2</v>
      </c>
      <c r="U264">
        <f>IF($K$264="","",VLOOKUP($K$264,'03_Thresholds_Archetypes'!$A:$M,10,FALSE))</f>
        <v>0</v>
      </c>
      <c r="V264">
        <f>IF($K$264="","",VLOOKUP($K$264,'03_Thresholds_Archetypes'!$A:$M,11,FALSE))</f>
        <v>2</v>
      </c>
      <c r="W264">
        <f>IF($K$264="","",VLOOKUP($K$264,'03_Thresholds_Archetypes'!$A:$M,12,FALSE))</f>
        <v>3</v>
      </c>
      <c r="X264">
        <f>IF($K$264="","",VLOOKUP($K$264,'03_Thresholds_Archetypes'!$A:$M,13,FALSE))</f>
        <v>3</v>
      </c>
      <c r="Y264">
        <f>IF($K$264="","",LOOKUP($L264,$M264:$R264,$S264:$X264))</f>
        <v>-3</v>
      </c>
      <c r="Z264">
        <f>IFERROR(VLOOKUP($A$264,'02_Benchmarks_by_NACE'!$A:$J,7,FALSE),"")</f>
        <v>82</v>
      </c>
      <c r="AA264">
        <f>IFERROR(VLOOKUP($A$264,'02_Benchmarks_by_NACE'!$A:$J,8,FALSE),"")</f>
        <v>100</v>
      </c>
      <c r="AB264">
        <f>IFERROR(VLOOKUP($A$264,'02_Benchmarks_by_NACE'!$A:$J,9,FALSE),"")</f>
        <v>100</v>
      </c>
      <c r="AC264">
        <f>IF(Z264="","",IF(LOWER($G$264)="lower_is_better",IF($L264&lt;=Z264*0.4,3,IF($L264&lt;=Z264*0.7,2,IF($L264&lt;=Z264,0,IF($L264&lt;=AB264,-2,-3)))),IF($L264&gt;=Z264*1.6,3,IF($L264&gt;=Z264*1.3,2,IF($L264&gt;=Z264,0,IF($L264&gt;=Z264/2,-2,-3))))))</f>
        <v>-3</v>
      </c>
      <c r="AD264">
        <f>IF($K$264&lt;&gt;"",Y264,IF(Z264&lt;&gt;"",AC264,""))</f>
        <v>-3</v>
      </c>
      <c r="AE264">
        <f>IF(AD264="","",VLOOKUP(AD264,'04_WUStG_Mapping'!$A:$B,2,TRUE))</f>
        <v>25</v>
      </c>
    </row>
    <row r="265" spans="1:31" x14ac:dyDescent="0.2">
      <c r="A265" t="s">
        <v>277</v>
      </c>
      <c r="B265" t="s">
        <v>644</v>
      </c>
      <c r="C265" t="s">
        <v>703</v>
      </c>
      <c r="D265" t="s">
        <v>825</v>
      </c>
      <c r="E265" t="s">
        <v>1201</v>
      </c>
      <c r="F265" t="s">
        <v>1605</v>
      </c>
      <c r="G265" t="s">
        <v>1626</v>
      </c>
      <c r="H265" t="s">
        <v>1658</v>
      </c>
      <c r="I265" t="s">
        <v>1684</v>
      </c>
      <c r="J265" t="s">
        <v>1698</v>
      </c>
      <c r="K265" t="s">
        <v>1753</v>
      </c>
      <c r="M265">
        <f>IF($K$265="","",VLOOKUP($K$265,'03_Thresholds_Archetypes'!$A:$M,2,FALSE))</f>
        <v>0</v>
      </c>
      <c r="N265">
        <f>IF($K$265="","",VLOOKUP($K$265,'03_Thresholds_Archetypes'!$A:$M,3,FALSE))</f>
        <v>30</v>
      </c>
      <c r="O265">
        <f>IF($K$265="","",VLOOKUP($K$265,'03_Thresholds_Archetypes'!$A:$M,4,FALSE))</f>
        <v>50</v>
      </c>
      <c r="P265">
        <f>IF($K$265="","",VLOOKUP($K$265,'03_Thresholds_Archetypes'!$A:$M,5,FALSE))</f>
        <v>70</v>
      </c>
      <c r="Q265">
        <f>IF($K$265="","",VLOOKUP($K$265,'03_Thresholds_Archetypes'!$A:$M,6,FALSE))</f>
        <v>90</v>
      </c>
      <c r="R265">
        <f>IF($K$265="","",VLOOKUP($K$265,'03_Thresholds_Archetypes'!$A:$M,7,FALSE))</f>
        <v>1000000000</v>
      </c>
      <c r="S265">
        <f>IF($K$265="","",VLOOKUP($K$265,'03_Thresholds_Archetypes'!$A:$M,8,FALSE))</f>
        <v>-3</v>
      </c>
      <c r="T265">
        <f>IF($K$265="","",VLOOKUP($K$265,'03_Thresholds_Archetypes'!$A:$M,9,FALSE))</f>
        <v>-2</v>
      </c>
      <c r="U265">
        <f>IF($K$265="","",VLOOKUP($K$265,'03_Thresholds_Archetypes'!$A:$M,10,FALSE))</f>
        <v>0</v>
      </c>
      <c r="V265">
        <f>IF($K$265="","",VLOOKUP($K$265,'03_Thresholds_Archetypes'!$A:$M,11,FALSE))</f>
        <v>2</v>
      </c>
      <c r="W265">
        <f>IF($K$265="","",VLOOKUP($K$265,'03_Thresholds_Archetypes'!$A:$M,12,FALSE))</f>
        <v>3</v>
      </c>
      <c r="X265">
        <f>IF($K$265="","",VLOOKUP($K$265,'03_Thresholds_Archetypes'!$A:$M,13,FALSE))</f>
        <v>3</v>
      </c>
      <c r="Y265">
        <f>IF($K$265="","",LOOKUP($L265,$M265:$R265,$S265:$X265))</f>
        <v>-3</v>
      </c>
      <c r="Z265">
        <f>IFERROR(VLOOKUP($A$265,'02_Benchmarks_by_NACE'!$A:$J,7,FALSE),"")</f>
        <v>49.5</v>
      </c>
      <c r="AA265">
        <f>IFERROR(VLOOKUP($A$265,'02_Benchmarks_by_NACE'!$A:$J,8,FALSE),"")</f>
        <v>74.25</v>
      </c>
      <c r="AB265">
        <f>IFERROR(VLOOKUP($A$265,'02_Benchmarks_by_NACE'!$A:$J,9,FALSE),"")</f>
        <v>100</v>
      </c>
      <c r="AC265">
        <f>IF(Z265="","",IF(LOWER($G$265)="lower_is_better",IF($L265&lt;=Z265*0.4,3,IF($L265&lt;=Z265*0.7,2,IF($L265&lt;=Z265,0,IF($L265&lt;=AB265,-2,-3)))),IF($L265&gt;=Z265*1.6,3,IF($L265&gt;=Z265*1.3,2,IF($L265&gt;=Z265,0,IF($L265&gt;=Z265/2,-2,-3))))))</f>
        <v>-3</v>
      </c>
      <c r="AD265">
        <f>IF($K$265&lt;&gt;"",Y265,IF(Z265&lt;&gt;"",AC265,""))</f>
        <v>-3</v>
      </c>
      <c r="AE265">
        <f>IF(AD265="","",VLOOKUP(AD265,'04_WUStG_Mapping'!$A:$B,2,TRUE))</f>
        <v>25</v>
      </c>
    </row>
    <row r="266" spans="1:31" x14ac:dyDescent="0.2">
      <c r="A266" t="s">
        <v>278</v>
      </c>
      <c r="B266" t="s">
        <v>644</v>
      </c>
      <c r="C266" t="s">
        <v>700</v>
      </c>
      <c r="D266" t="s">
        <v>826</v>
      </c>
      <c r="E266" t="s">
        <v>1202</v>
      </c>
      <c r="F266" t="s">
        <v>1607</v>
      </c>
      <c r="G266" t="s">
        <v>1626</v>
      </c>
      <c r="H266" t="s">
        <v>1662</v>
      </c>
      <c r="I266" t="s">
        <v>1686</v>
      </c>
      <c r="J266" t="s">
        <v>1700</v>
      </c>
      <c r="K266" t="s">
        <v>1774</v>
      </c>
      <c r="M266" t="e">
        <f>IF($K$266="","",VLOOKUP($K$266,'03_Thresholds_Archetypes'!$A:$M,2,FALSE))</f>
        <v>#N/A</v>
      </c>
      <c r="N266" t="e">
        <f>IF($K$266="","",VLOOKUP($K$266,'03_Thresholds_Archetypes'!$A:$M,3,FALSE))</f>
        <v>#N/A</v>
      </c>
      <c r="O266" t="e">
        <f>IF($K$266="","",VLOOKUP($K$266,'03_Thresholds_Archetypes'!$A:$M,4,FALSE))</f>
        <v>#N/A</v>
      </c>
      <c r="P266" t="e">
        <f>IF($K$266="","",VLOOKUP($K$266,'03_Thresholds_Archetypes'!$A:$M,5,FALSE))</f>
        <v>#N/A</v>
      </c>
      <c r="Q266" t="e">
        <f>IF($K$266="","",VLOOKUP($K$266,'03_Thresholds_Archetypes'!$A:$M,6,FALSE))</f>
        <v>#N/A</v>
      </c>
      <c r="R266" t="e">
        <f>IF($K$266="","",VLOOKUP($K$266,'03_Thresholds_Archetypes'!$A:$M,7,FALSE))</f>
        <v>#N/A</v>
      </c>
      <c r="S266" t="e">
        <f>IF($K$266="","",VLOOKUP($K$266,'03_Thresholds_Archetypes'!$A:$M,8,FALSE))</f>
        <v>#N/A</v>
      </c>
      <c r="T266" t="e">
        <f>IF($K$266="","",VLOOKUP($K$266,'03_Thresholds_Archetypes'!$A:$M,9,FALSE))</f>
        <v>#N/A</v>
      </c>
      <c r="U266" t="e">
        <f>IF($K$266="","",VLOOKUP($K$266,'03_Thresholds_Archetypes'!$A:$M,10,FALSE))</f>
        <v>#N/A</v>
      </c>
      <c r="V266" t="e">
        <f>IF($K$266="","",VLOOKUP($K$266,'03_Thresholds_Archetypes'!$A:$M,11,FALSE))</f>
        <v>#N/A</v>
      </c>
      <c r="W266" t="e">
        <f>IF($K$266="","",VLOOKUP($K$266,'03_Thresholds_Archetypes'!$A:$M,12,FALSE))</f>
        <v>#N/A</v>
      </c>
      <c r="X266" t="e">
        <f>IF($K$266="","",VLOOKUP($K$266,'03_Thresholds_Archetypes'!$A:$M,13,FALSE))</f>
        <v>#N/A</v>
      </c>
      <c r="Y266" t="e">
        <f>IF($K$266="","",LOOKUP($L266,$M266:$R266,$S266:$X266))</f>
        <v>#N/A</v>
      </c>
      <c r="Z266">
        <f>IFERROR(VLOOKUP($A$266,'02_Benchmarks_by_NACE'!$A:$J,7,FALSE),"")</f>
        <v>0.64500000000000002</v>
      </c>
      <c r="AA266">
        <f>IFERROR(VLOOKUP($A$266,'02_Benchmarks_by_NACE'!$A:$J,8,FALSE),"")</f>
        <v>0.96750000000000003</v>
      </c>
      <c r="AB266">
        <f>IFERROR(VLOOKUP($A$266,'02_Benchmarks_by_NACE'!$A:$J,9,FALSE),"")</f>
        <v>1</v>
      </c>
      <c r="AC266">
        <f>IF(Z266="","",IF(LOWER($G$266)="lower_is_better",IF($L266&lt;=Z266*0.4,3,IF($L266&lt;=Z266*0.7,2,IF($L266&lt;=Z266,0,IF($L266&lt;=AB266,-2,-3)))),IF($L266&gt;=Z266*1.6,3,IF($L266&gt;=Z266*1.3,2,IF($L266&gt;=Z266,0,IF($L266&gt;=Z266/2,-2,-3))))))</f>
        <v>-3</v>
      </c>
      <c r="AD266" t="e">
        <f>IF($K$266&lt;&gt;"",Y266,IF(Z266&lt;&gt;"",AC266,""))</f>
        <v>#N/A</v>
      </c>
      <c r="AE266" t="e">
        <f>IF(AD266="","",VLOOKUP(AD266,'04_WUStG_Mapping'!$A:$B,2,TRUE))</f>
        <v>#N/A</v>
      </c>
    </row>
    <row r="267" spans="1:31" x14ac:dyDescent="0.2">
      <c r="A267" t="s">
        <v>279</v>
      </c>
      <c r="B267" t="s">
        <v>644</v>
      </c>
      <c r="C267" t="s">
        <v>700</v>
      </c>
      <c r="D267" t="s">
        <v>826</v>
      </c>
      <c r="E267" t="s">
        <v>1203</v>
      </c>
      <c r="F267" t="s">
        <v>1602</v>
      </c>
      <c r="G267" t="s">
        <v>1627</v>
      </c>
      <c r="H267" t="s">
        <v>1663</v>
      </c>
      <c r="I267" t="s">
        <v>1632</v>
      </c>
      <c r="J267" t="s">
        <v>1700</v>
      </c>
      <c r="K267" t="s">
        <v>1775</v>
      </c>
      <c r="M267" t="e">
        <f>IF($K$267="","",VLOOKUP($K$267,'03_Thresholds_Archetypes'!$A:$M,2,FALSE))</f>
        <v>#N/A</v>
      </c>
      <c r="N267" t="e">
        <f>IF($K$267="","",VLOOKUP($K$267,'03_Thresholds_Archetypes'!$A:$M,3,FALSE))</f>
        <v>#N/A</v>
      </c>
      <c r="O267" t="e">
        <f>IF($K$267="","",VLOOKUP($K$267,'03_Thresholds_Archetypes'!$A:$M,4,FALSE))</f>
        <v>#N/A</v>
      </c>
      <c r="P267" t="e">
        <f>IF($K$267="","",VLOOKUP($K$267,'03_Thresholds_Archetypes'!$A:$M,5,FALSE))</f>
        <v>#N/A</v>
      </c>
      <c r="Q267" t="e">
        <f>IF($K$267="","",VLOOKUP($K$267,'03_Thresholds_Archetypes'!$A:$M,6,FALSE))</f>
        <v>#N/A</v>
      </c>
      <c r="R267" t="e">
        <f>IF($K$267="","",VLOOKUP($K$267,'03_Thresholds_Archetypes'!$A:$M,7,FALSE))</f>
        <v>#N/A</v>
      </c>
      <c r="S267" t="e">
        <f>IF($K$267="","",VLOOKUP($K$267,'03_Thresholds_Archetypes'!$A:$M,8,FALSE))</f>
        <v>#N/A</v>
      </c>
      <c r="T267" t="e">
        <f>IF($K$267="","",VLOOKUP($K$267,'03_Thresholds_Archetypes'!$A:$M,9,FALSE))</f>
        <v>#N/A</v>
      </c>
      <c r="U267" t="e">
        <f>IF($K$267="","",VLOOKUP($K$267,'03_Thresholds_Archetypes'!$A:$M,10,FALSE))</f>
        <v>#N/A</v>
      </c>
      <c r="V267" t="e">
        <f>IF($K$267="","",VLOOKUP($K$267,'03_Thresholds_Archetypes'!$A:$M,11,FALSE))</f>
        <v>#N/A</v>
      </c>
      <c r="W267" t="e">
        <f>IF($K$267="","",VLOOKUP($K$267,'03_Thresholds_Archetypes'!$A:$M,12,FALSE))</f>
        <v>#N/A</v>
      </c>
      <c r="X267" t="e">
        <f>IF($K$267="","",VLOOKUP($K$267,'03_Thresholds_Archetypes'!$A:$M,13,FALSE))</f>
        <v>#N/A</v>
      </c>
      <c r="Y267" t="e">
        <f>IF($K$267="","",LOOKUP($L267,$M267:$R267,$S267:$X267))</f>
        <v>#N/A</v>
      </c>
      <c r="Z267">
        <f>IFERROR(VLOOKUP($A$267,'02_Benchmarks_by_NACE'!$A:$J,7,FALSE),"")</f>
        <v>15.5</v>
      </c>
      <c r="AA267">
        <f>IFERROR(VLOOKUP($A$267,'02_Benchmarks_by_NACE'!$A:$J,8,FALSE),"")</f>
        <v>23.25</v>
      </c>
      <c r="AB267">
        <f>IFERROR(VLOOKUP($A$267,'02_Benchmarks_by_NACE'!$A:$J,9,FALSE),"")</f>
        <v>38.75</v>
      </c>
      <c r="AC267">
        <f>IF(Z267="","",IF(LOWER($G$267)="lower_is_better",IF($L267&lt;=Z267*0.4,3,IF($L267&lt;=Z267*0.7,2,IF($L267&lt;=Z267,0,IF($L267&lt;=AB267,-2,-3)))),IF($L267&gt;=Z267*1.6,3,IF($L267&gt;=Z267*1.3,2,IF($L267&gt;=Z267,0,IF($L267&gt;=Z267/2,-2,-3))))))</f>
        <v>3</v>
      </c>
      <c r="AD267" t="e">
        <f>IF($K$267&lt;&gt;"",Y267,IF(Z267&lt;&gt;"",AC267,""))</f>
        <v>#N/A</v>
      </c>
      <c r="AE267" t="e">
        <f>IF(AD267="","",VLOOKUP(AD267,'04_WUStG_Mapping'!$A:$B,2,TRUE))</f>
        <v>#N/A</v>
      </c>
    </row>
    <row r="268" spans="1:31" x14ac:dyDescent="0.2">
      <c r="A268" t="s">
        <v>280</v>
      </c>
      <c r="B268" t="s">
        <v>644</v>
      </c>
      <c r="C268" t="s">
        <v>700</v>
      </c>
      <c r="D268" t="s">
        <v>826</v>
      </c>
      <c r="E268" t="s">
        <v>1204</v>
      </c>
      <c r="F268" t="s">
        <v>1608</v>
      </c>
      <c r="G268" t="s">
        <v>1626</v>
      </c>
      <c r="H268" t="s">
        <v>1664</v>
      </c>
      <c r="I268" t="s">
        <v>1686</v>
      </c>
      <c r="J268" t="s">
        <v>1700</v>
      </c>
      <c r="K268" t="s">
        <v>1774</v>
      </c>
      <c r="M268" t="e">
        <f>IF($K$268="","",VLOOKUP($K$268,'03_Thresholds_Archetypes'!$A:$M,2,FALSE))</f>
        <v>#N/A</v>
      </c>
      <c r="N268" t="e">
        <f>IF($K$268="","",VLOOKUP($K$268,'03_Thresholds_Archetypes'!$A:$M,3,FALSE))</f>
        <v>#N/A</v>
      </c>
      <c r="O268" t="e">
        <f>IF($K$268="","",VLOOKUP($K$268,'03_Thresholds_Archetypes'!$A:$M,4,FALSE))</f>
        <v>#N/A</v>
      </c>
      <c r="P268" t="e">
        <f>IF($K$268="","",VLOOKUP($K$268,'03_Thresholds_Archetypes'!$A:$M,5,FALSE))</f>
        <v>#N/A</v>
      </c>
      <c r="Q268" t="e">
        <f>IF($K$268="","",VLOOKUP($K$268,'03_Thresholds_Archetypes'!$A:$M,6,FALSE))</f>
        <v>#N/A</v>
      </c>
      <c r="R268" t="e">
        <f>IF($K$268="","",VLOOKUP($K$268,'03_Thresholds_Archetypes'!$A:$M,7,FALSE))</f>
        <v>#N/A</v>
      </c>
      <c r="S268" t="e">
        <f>IF($K$268="","",VLOOKUP($K$268,'03_Thresholds_Archetypes'!$A:$M,8,FALSE))</f>
        <v>#N/A</v>
      </c>
      <c r="T268" t="e">
        <f>IF($K$268="","",VLOOKUP($K$268,'03_Thresholds_Archetypes'!$A:$M,9,FALSE))</f>
        <v>#N/A</v>
      </c>
      <c r="U268" t="e">
        <f>IF($K$268="","",VLOOKUP($K$268,'03_Thresholds_Archetypes'!$A:$M,10,FALSE))</f>
        <v>#N/A</v>
      </c>
      <c r="V268" t="e">
        <f>IF($K$268="","",VLOOKUP($K$268,'03_Thresholds_Archetypes'!$A:$M,11,FALSE))</f>
        <v>#N/A</v>
      </c>
      <c r="W268" t="e">
        <f>IF($K$268="","",VLOOKUP($K$268,'03_Thresholds_Archetypes'!$A:$M,12,FALSE))</f>
        <v>#N/A</v>
      </c>
      <c r="X268" t="e">
        <f>IF($K$268="","",VLOOKUP($K$268,'03_Thresholds_Archetypes'!$A:$M,13,FALSE))</f>
        <v>#N/A</v>
      </c>
      <c r="Y268" t="e">
        <f>IF($K$268="","",LOOKUP($L268,$M268:$R268,$S268:$X268))</f>
        <v>#N/A</v>
      </c>
      <c r="Z268">
        <f>IFERROR(VLOOKUP($A$268,'02_Benchmarks_by_NACE'!$A:$J,7,FALSE),"")</f>
        <v>1.5</v>
      </c>
      <c r="AA268">
        <f>IFERROR(VLOOKUP($A$268,'02_Benchmarks_by_NACE'!$A:$J,8,FALSE),"")</f>
        <v>2.25</v>
      </c>
      <c r="AB268">
        <f>IFERROR(VLOOKUP($A$268,'02_Benchmarks_by_NACE'!$A:$J,9,FALSE),"")</f>
        <v>3.75</v>
      </c>
      <c r="AC268">
        <f>IF(Z268="","",IF(LOWER($G$268)="lower_is_better",IF($L268&lt;=Z268*0.4,3,IF($L268&lt;=Z268*0.7,2,IF($L268&lt;=Z268,0,IF($L268&lt;=AB268,-2,-3)))),IF($L268&gt;=Z268*1.6,3,IF($L268&gt;=Z268*1.3,2,IF($L268&gt;=Z268,0,IF($L268&gt;=Z268/2,-2,-3))))))</f>
        <v>-3</v>
      </c>
      <c r="AD268" t="e">
        <f>IF($K$268&lt;&gt;"",Y268,IF(Z268&lt;&gt;"",AC268,""))</f>
        <v>#N/A</v>
      </c>
      <c r="AE268" t="e">
        <f>IF(AD268="","",VLOOKUP(AD268,'04_WUStG_Mapping'!$A:$B,2,TRUE))</f>
        <v>#N/A</v>
      </c>
    </row>
    <row r="269" spans="1:31" x14ac:dyDescent="0.2">
      <c r="A269" t="s">
        <v>281</v>
      </c>
      <c r="B269" t="s">
        <v>644</v>
      </c>
      <c r="C269" t="s">
        <v>701</v>
      </c>
      <c r="D269" t="s">
        <v>827</v>
      </c>
      <c r="E269" t="s">
        <v>1205</v>
      </c>
      <c r="F269" t="s">
        <v>1606</v>
      </c>
      <c r="G269" t="s">
        <v>1627</v>
      </c>
      <c r="H269" t="s">
        <v>1659</v>
      </c>
      <c r="I269" t="s">
        <v>1685</v>
      </c>
      <c r="J269" t="s">
        <v>1700</v>
      </c>
      <c r="K269" t="s">
        <v>1755</v>
      </c>
      <c r="M269">
        <f>IF($K$269="","",VLOOKUP($K$269,'03_Thresholds_Archetypes'!$A:$M,2,FALSE))</f>
        <v>0</v>
      </c>
      <c r="N269">
        <f>IF($K$269="","",VLOOKUP($K$269,'03_Thresholds_Archetypes'!$A:$M,3,FALSE))</f>
        <v>1</v>
      </c>
      <c r="O269">
        <f>IF($K$269="","",VLOOKUP($K$269,'03_Thresholds_Archetypes'!$A:$M,4,FALSE))</f>
        <v>3</v>
      </c>
      <c r="P269">
        <f>IF($K$269="","",VLOOKUP($K$269,'03_Thresholds_Archetypes'!$A:$M,5,FALSE))</f>
        <v>5</v>
      </c>
      <c r="Q269">
        <f>IF($K$269="","",VLOOKUP($K$269,'03_Thresholds_Archetypes'!$A:$M,6,FALSE))</f>
        <v>1000000000</v>
      </c>
      <c r="R269">
        <f>IF($K$269="","",VLOOKUP($K$269,'03_Thresholds_Archetypes'!$A:$M,7,FALSE))</f>
        <v>1000000000</v>
      </c>
      <c r="S269">
        <f>IF($K$269="","",VLOOKUP($K$269,'03_Thresholds_Archetypes'!$A:$M,8,FALSE))</f>
        <v>3</v>
      </c>
      <c r="T269">
        <f>IF($K$269="","",VLOOKUP($K$269,'03_Thresholds_Archetypes'!$A:$M,9,FALSE))</f>
        <v>2</v>
      </c>
      <c r="U269">
        <f>IF($K$269="","",VLOOKUP($K$269,'03_Thresholds_Archetypes'!$A:$M,10,FALSE))</f>
        <v>0</v>
      </c>
      <c r="V269">
        <f>IF($K$269="","",VLOOKUP($K$269,'03_Thresholds_Archetypes'!$A:$M,11,FALSE))</f>
        <v>-2</v>
      </c>
      <c r="W269">
        <f>IF($K$269="","",VLOOKUP($K$269,'03_Thresholds_Archetypes'!$A:$M,12,FALSE))</f>
        <v>-3</v>
      </c>
      <c r="X269">
        <f>IF($K$269="","",VLOOKUP($K$269,'03_Thresholds_Archetypes'!$A:$M,13,FALSE))</f>
        <v>-3</v>
      </c>
      <c r="Y269">
        <f>IF($K$269="","",LOOKUP($L269,$M269:$R269,$S269:$X269))</f>
        <v>3</v>
      </c>
      <c r="Z269">
        <f>IFERROR(VLOOKUP($A$269,'02_Benchmarks_by_NACE'!$A:$J,7,FALSE),"")</f>
        <v>0.5</v>
      </c>
      <c r="AA269">
        <f>IFERROR(VLOOKUP($A$269,'02_Benchmarks_by_NACE'!$A:$J,8,FALSE),"")</f>
        <v>0.75</v>
      </c>
      <c r="AB269">
        <f>IFERROR(VLOOKUP($A$269,'02_Benchmarks_by_NACE'!$A:$J,9,FALSE),"")</f>
        <v>1.25</v>
      </c>
      <c r="AC269">
        <f>IF(Z269="","",IF(LOWER($G$269)="lower_is_better",IF($L269&lt;=Z269*0.4,3,IF($L269&lt;=Z269*0.7,2,IF($L269&lt;=Z269,0,IF($L269&lt;=AB269,-2,-3)))),IF($L269&gt;=Z269*1.6,3,IF($L269&gt;=Z269*1.3,2,IF($L269&gt;=Z269,0,IF($L269&gt;=Z269/2,-2,-3))))))</f>
        <v>3</v>
      </c>
      <c r="AD269">
        <f>IF($K$269&lt;&gt;"",Y269,IF(Z269&lt;&gt;"",AC269,""))</f>
        <v>3</v>
      </c>
      <c r="AE269">
        <f>IF(AD269="","",VLOOKUP(AD269,'04_WUStG_Mapping'!$A:$B,2,TRUE))</f>
        <v>0</v>
      </c>
    </row>
    <row r="270" spans="1:31" x14ac:dyDescent="0.2">
      <c r="A270" t="s">
        <v>282</v>
      </c>
      <c r="B270" t="s">
        <v>644</v>
      </c>
      <c r="C270" t="s">
        <v>701</v>
      </c>
      <c r="D270" t="s">
        <v>827</v>
      </c>
      <c r="E270" t="s">
        <v>1206</v>
      </c>
      <c r="F270" t="s">
        <v>1607</v>
      </c>
      <c r="G270" t="s">
        <v>1626</v>
      </c>
      <c r="H270" t="s">
        <v>1660</v>
      </c>
      <c r="I270" t="s">
        <v>1685</v>
      </c>
      <c r="J270" t="s">
        <v>1700</v>
      </c>
      <c r="K270" t="s">
        <v>1774</v>
      </c>
      <c r="M270" t="e">
        <f>IF($K$270="","",VLOOKUP($K$270,'03_Thresholds_Archetypes'!$A:$M,2,FALSE))</f>
        <v>#N/A</v>
      </c>
      <c r="N270" t="e">
        <f>IF($K$270="","",VLOOKUP($K$270,'03_Thresholds_Archetypes'!$A:$M,3,FALSE))</f>
        <v>#N/A</v>
      </c>
      <c r="O270" t="e">
        <f>IF($K$270="","",VLOOKUP($K$270,'03_Thresholds_Archetypes'!$A:$M,4,FALSE))</f>
        <v>#N/A</v>
      </c>
      <c r="P270" t="e">
        <f>IF($K$270="","",VLOOKUP($K$270,'03_Thresholds_Archetypes'!$A:$M,5,FALSE))</f>
        <v>#N/A</v>
      </c>
      <c r="Q270" t="e">
        <f>IF($K$270="","",VLOOKUP($K$270,'03_Thresholds_Archetypes'!$A:$M,6,FALSE))</f>
        <v>#N/A</v>
      </c>
      <c r="R270" t="e">
        <f>IF($K$270="","",VLOOKUP($K$270,'03_Thresholds_Archetypes'!$A:$M,7,FALSE))</f>
        <v>#N/A</v>
      </c>
      <c r="S270" t="e">
        <f>IF($K$270="","",VLOOKUP($K$270,'03_Thresholds_Archetypes'!$A:$M,8,FALSE))</f>
        <v>#N/A</v>
      </c>
      <c r="T270" t="e">
        <f>IF($K$270="","",VLOOKUP($K$270,'03_Thresholds_Archetypes'!$A:$M,9,FALSE))</f>
        <v>#N/A</v>
      </c>
      <c r="U270" t="e">
        <f>IF($K$270="","",VLOOKUP($K$270,'03_Thresholds_Archetypes'!$A:$M,10,FALSE))</f>
        <v>#N/A</v>
      </c>
      <c r="V270" t="e">
        <f>IF($K$270="","",VLOOKUP($K$270,'03_Thresholds_Archetypes'!$A:$M,11,FALSE))</f>
        <v>#N/A</v>
      </c>
      <c r="W270" t="e">
        <f>IF($K$270="","",VLOOKUP($K$270,'03_Thresholds_Archetypes'!$A:$M,12,FALSE))</f>
        <v>#N/A</v>
      </c>
      <c r="X270" t="e">
        <f>IF($K$270="","",VLOOKUP($K$270,'03_Thresholds_Archetypes'!$A:$M,13,FALSE))</f>
        <v>#N/A</v>
      </c>
      <c r="Y270" t="e">
        <f>IF($K$270="","",LOOKUP($L270,$M270:$R270,$S270:$X270))</f>
        <v>#N/A</v>
      </c>
      <c r="Z270">
        <f>IFERROR(VLOOKUP($A$270,'02_Benchmarks_by_NACE'!$A:$J,7,FALSE),"")</f>
        <v>0.66999999999999993</v>
      </c>
      <c r="AA270">
        <f>IFERROR(VLOOKUP($A$270,'02_Benchmarks_by_NACE'!$A:$J,8,FALSE),"")</f>
        <v>1</v>
      </c>
      <c r="AB270">
        <f>IFERROR(VLOOKUP($A$270,'02_Benchmarks_by_NACE'!$A:$J,9,FALSE),"")</f>
        <v>1</v>
      </c>
      <c r="AC270">
        <f>IF(Z270="","",IF(LOWER($G$270)="lower_is_better",IF($L270&lt;=Z270*0.4,3,IF($L270&lt;=Z270*0.7,2,IF($L270&lt;=Z270,0,IF($L270&lt;=AB270,-2,-3)))),IF($L270&gt;=Z270*1.6,3,IF($L270&gt;=Z270*1.3,2,IF($L270&gt;=Z270,0,IF($L270&gt;=Z270/2,-2,-3))))))</f>
        <v>-3</v>
      </c>
      <c r="AD270" t="e">
        <f>IF($K$270&lt;&gt;"",Y270,IF(Z270&lt;&gt;"",AC270,""))</f>
        <v>#N/A</v>
      </c>
      <c r="AE270" t="e">
        <f>IF(AD270="","",VLOOKUP(AD270,'04_WUStG_Mapping'!$A:$B,2,TRUE))</f>
        <v>#N/A</v>
      </c>
    </row>
    <row r="271" spans="1:31" x14ac:dyDescent="0.2">
      <c r="A271" t="s">
        <v>283</v>
      </c>
      <c r="B271" t="s">
        <v>644</v>
      </c>
      <c r="C271" t="s">
        <v>701</v>
      </c>
      <c r="D271" t="s">
        <v>827</v>
      </c>
      <c r="E271" t="s">
        <v>1207</v>
      </c>
      <c r="F271" t="s">
        <v>1607</v>
      </c>
      <c r="G271" t="s">
        <v>1626</v>
      </c>
      <c r="H271" t="s">
        <v>1661</v>
      </c>
      <c r="I271" t="s">
        <v>1685</v>
      </c>
      <c r="J271" t="s">
        <v>1700</v>
      </c>
      <c r="K271" t="s">
        <v>1774</v>
      </c>
      <c r="M271" t="e">
        <f>IF($K$271="","",VLOOKUP($K$271,'03_Thresholds_Archetypes'!$A:$M,2,FALSE))</f>
        <v>#N/A</v>
      </c>
      <c r="N271" t="e">
        <f>IF($K$271="","",VLOOKUP($K$271,'03_Thresholds_Archetypes'!$A:$M,3,FALSE))</f>
        <v>#N/A</v>
      </c>
      <c r="O271" t="e">
        <f>IF($K$271="","",VLOOKUP($K$271,'03_Thresholds_Archetypes'!$A:$M,4,FALSE))</f>
        <v>#N/A</v>
      </c>
      <c r="P271" t="e">
        <f>IF($K$271="","",VLOOKUP($K$271,'03_Thresholds_Archetypes'!$A:$M,5,FALSE))</f>
        <v>#N/A</v>
      </c>
      <c r="Q271" t="e">
        <f>IF($K$271="","",VLOOKUP($K$271,'03_Thresholds_Archetypes'!$A:$M,6,FALSE))</f>
        <v>#N/A</v>
      </c>
      <c r="R271" t="e">
        <f>IF($K$271="","",VLOOKUP($K$271,'03_Thresholds_Archetypes'!$A:$M,7,FALSE))</f>
        <v>#N/A</v>
      </c>
      <c r="S271" t="e">
        <f>IF($K$271="","",VLOOKUP($K$271,'03_Thresholds_Archetypes'!$A:$M,8,FALSE))</f>
        <v>#N/A</v>
      </c>
      <c r="T271" t="e">
        <f>IF($K$271="","",VLOOKUP($K$271,'03_Thresholds_Archetypes'!$A:$M,9,FALSE))</f>
        <v>#N/A</v>
      </c>
      <c r="U271" t="e">
        <f>IF($K$271="","",VLOOKUP($K$271,'03_Thresholds_Archetypes'!$A:$M,10,FALSE))</f>
        <v>#N/A</v>
      </c>
      <c r="V271" t="e">
        <f>IF($K$271="","",VLOOKUP($K$271,'03_Thresholds_Archetypes'!$A:$M,11,FALSE))</f>
        <v>#N/A</v>
      </c>
      <c r="W271" t="e">
        <f>IF($K$271="","",VLOOKUP($K$271,'03_Thresholds_Archetypes'!$A:$M,12,FALSE))</f>
        <v>#N/A</v>
      </c>
      <c r="X271" t="e">
        <f>IF($K$271="","",VLOOKUP($K$271,'03_Thresholds_Archetypes'!$A:$M,13,FALSE))</f>
        <v>#N/A</v>
      </c>
      <c r="Y271" t="e">
        <f>IF($K$271="","",LOOKUP($L271,$M271:$R271,$S271:$X271))</f>
        <v>#N/A</v>
      </c>
      <c r="Z271">
        <f>IFERROR(VLOOKUP($A$271,'02_Benchmarks_by_NACE'!$A:$J,7,FALSE),"")</f>
        <v>0.5</v>
      </c>
      <c r="AA271">
        <f>IFERROR(VLOOKUP($A$271,'02_Benchmarks_by_NACE'!$A:$J,8,FALSE),"")</f>
        <v>0.75</v>
      </c>
      <c r="AB271">
        <f>IFERROR(VLOOKUP($A$271,'02_Benchmarks_by_NACE'!$A:$J,9,FALSE),"")</f>
        <v>0.9</v>
      </c>
      <c r="AC271">
        <f>IF(Z271="","",IF(LOWER($G$271)="lower_is_better",IF($L271&lt;=Z271*0.4,3,IF($L271&lt;=Z271*0.7,2,IF($L271&lt;=Z271,0,IF($L271&lt;=AB271,-2,-3)))),IF($L271&gt;=Z271*1.6,3,IF($L271&gt;=Z271*1.3,2,IF($L271&gt;=Z271,0,IF($L271&gt;=Z271/2,-2,-3))))))</f>
        <v>-3</v>
      </c>
      <c r="AD271" t="e">
        <f>IF($K$271&lt;&gt;"",Y271,IF(Z271&lt;&gt;"",AC271,""))</f>
        <v>#N/A</v>
      </c>
      <c r="AE271" t="e">
        <f>IF(AD271="","",VLOOKUP(AD271,'04_WUStG_Mapping'!$A:$B,2,TRUE))</f>
        <v>#N/A</v>
      </c>
    </row>
    <row r="272" spans="1:31" x14ac:dyDescent="0.2">
      <c r="A272" t="s">
        <v>284</v>
      </c>
      <c r="B272" t="s">
        <v>645</v>
      </c>
      <c r="C272" t="s">
        <v>704</v>
      </c>
      <c r="D272" t="s">
        <v>828</v>
      </c>
      <c r="E272" t="s">
        <v>1208</v>
      </c>
      <c r="F272" t="s">
        <v>1616</v>
      </c>
      <c r="G272" t="s">
        <v>1627</v>
      </c>
      <c r="H272" t="s">
        <v>1672</v>
      </c>
      <c r="I272" t="s">
        <v>1692</v>
      </c>
      <c r="J272" t="s">
        <v>1700</v>
      </c>
      <c r="K272" t="s">
        <v>1775</v>
      </c>
      <c r="M272" t="e">
        <f>IF($K$272="","",VLOOKUP($K$272,'03_Thresholds_Archetypes'!$A:$M,2,FALSE))</f>
        <v>#N/A</v>
      </c>
      <c r="N272" t="e">
        <f>IF($K$272="","",VLOOKUP($K$272,'03_Thresholds_Archetypes'!$A:$M,3,FALSE))</f>
        <v>#N/A</v>
      </c>
      <c r="O272" t="e">
        <f>IF($K$272="","",VLOOKUP($K$272,'03_Thresholds_Archetypes'!$A:$M,4,FALSE))</f>
        <v>#N/A</v>
      </c>
      <c r="P272" t="e">
        <f>IF($K$272="","",VLOOKUP($K$272,'03_Thresholds_Archetypes'!$A:$M,5,FALSE))</f>
        <v>#N/A</v>
      </c>
      <c r="Q272" t="e">
        <f>IF($K$272="","",VLOOKUP($K$272,'03_Thresholds_Archetypes'!$A:$M,6,FALSE))</f>
        <v>#N/A</v>
      </c>
      <c r="R272" t="e">
        <f>IF($K$272="","",VLOOKUP($K$272,'03_Thresholds_Archetypes'!$A:$M,7,FALSE))</f>
        <v>#N/A</v>
      </c>
      <c r="S272" t="e">
        <f>IF($K$272="","",VLOOKUP($K$272,'03_Thresholds_Archetypes'!$A:$M,8,FALSE))</f>
        <v>#N/A</v>
      </c>
      <c r="T272" t="e">
        <f>IF($K$272="","",VLOOKUP($K$272,'03_Thresholds_Archetypes'!$A:$M,9,FALSE))</f>
        <v>#N/A</v>
      </c>
      <c r="U272" t="e">
        <f>IF($K$272="","",VLOOKUP($K$272,'03_Thresholds_Archetypes'!$A:$M,10,FALSE))</f>
        <v>#N/A</v>
      </c>
      <c r="V272" t="e">
        <f>IF($K$272="","",VLOOKUP($K$272,'03_Thresholds_Archetypes'!$A:$M,11,FALSE))</f>
        <v>#N/A</v>
      </c>
      <c r="W272" t="e">
        <f>IF($K$272="","",VLOOKUP($K$272,'03_Thresholds_Archetypes'!$A:$M,12,FALSE))</f>
        <v>#N/A</v>
      </c>
      <c r="X272" t="e">
        <f>IF($K$272="","",VLOOKUP($K$272,'03_Thresholds_Archetypes'!$A:$M,13,FALSE))</f>
        <v>#N/A</v>
      </c>
      <c r="Y272" t="e">
        <f>IF($K$272="","",LOOKUP($L272,$M272:$R272,$S272:$X272))</f>
        <v>#N/A</v>
      </c>
      <c r="Z272">
        <f>IFERROR(VLOOKUP($A$272,'02_Benchmarks_by_NACE'!$A:$J,7,FALSE),"")</f>
        <v>1</v>
      </c>
      <c r="AA272">
        <f>IFERROR(VLOOKUP($A$272,'02_Benchmarks_by_NACE'!$A:$J,8,FALSE),"")</f>
        <v>1.5</v>
      </c>
      <c r="AB272">
        <f>IFERROR(VLOOKUP($A$272,'02_Benchmarks_by_NACE'!$A:$J,9,FALSE),"")</f>
        <v>2.5</v>
      </c>
      <c r="AC272">
        <f>IF(Z272="","",IF(LOWER($G$272)="lower_is_better",IF($L272&lt;=Z272*0.4,3,IF($L272&lt;=Z272*0.7,2,IF($L272&lt;=Z272,0,IF($L272&lt;=AB272,-2,-3)))),IF($L272&gt;=Z272*1.6,3,IF($L272&gt;=Z272*1.3,2,IF($L272&gt;=Z272,0,IF($L272&gt;=Z272/2,-2,-3))))))</f>
        <v>3</v>
      </c>
      <c r="AD272" t="e">
        <f>IF($K$272&lt;&gt;"",Y272,IF(Z272&lt;&gt;"",AC272,""))</f>
        <v>#N/A</v>
      </c>
      <c r="AE272" t="e">
        <f>IF(AD272="","",VLOOKUP(AD272,'04_WUStG_Mapping'!$A:$B,2,TRUE))</f>
        <v>#N/A</v>
      </c>
    </row>
    <row r="273" spans="1:31" x14ac:dyDescent="0.2">
      <c r="A273" t="s">
        <v>285</v>
      </c>
      <c r="B273" t="s">
        <v>645</v>
      </c>
      <c r="C273" t="s">
        <v>704</v>
      </c>
      <c r="D273" t="s">
        <v>828</v>
      </c>
      <c r="E273" t="s">
        <v>1209</v>
      </c>
      <c r="F273" t="s">
        <v>1617</v>
      </c>
      <c r="G273" t="s">
        <v>1627</v>
      </c>
      <c r="H273" t="s">
        <v>1665</v>
      </c>
      <c r="I273" t="s">
        <v>1684</v>
      </c>
      <c r="J273" t="s">
        <v>1708</v>
      </c>
      <c r="K273" t="s">
        <v>1775</v>
      </c>
      <c r="M273" t="e">
        <f>IF($K$273="","",VLOOKUP($K$273,'03_Thresholds_Archetypes'!$A:$M,2,FALSE))</f>
        <v>#N/A</v>
      </c>
      <c r="N273" t="e">
        <f>IF($K$273="","",VLOOKUP($K$273,'03_Thresholds_Archetypes'!$A:$M,3,FALSE))</f>
        <v>#N/A</v>
      </c>
      <c r="O273" t="e">
        <f>IF($K$273="","",VLOOKUP($K$273,'03_Thresholds_Archetypes'!$A:$M,4,FALSE))</f>
        <v>#N/A</v>
      </c>
      <c r="P273" t="e">
        <f>IF($K$273="","",VLOOKUP($K$273,'03_Thresholds_Archetypes'!$A:$M,5,FALSE))</f>
        <v>#N/A</v>
      </c>
      <c r="Q273" t="e">
        <f>IF($K$273="","",VLOOKUP($K$273,'03_Thresholds_Archetypes'!$A:$M,6,FALSE))</f>
        <v>#N/A</v>
      </c>
      <c r="R273" t="e">
        <f>IF($K$273="","",VLOOKUP($K$273,'03_Thresholds_Archetypes'!$A:$M,7,FALSE))</f>
        <v>#N/A</v>
      </c>
      <c r="S273" t="e">
        <f>IF($K$273="","",VLOOKUP($K$273,'03_Thresholds_Archetypes'!$A:$M,8,FALSE))</f>
        <v>#N/A</v>
      </c>
      <c r="T273" t="e">
        <f>IF($K$273="","",VLOOKUP($K$273,'03_Thresholds_Archetypes'!$A:$M,9,FALSE))</f>
        <v>#N/A</v>
      </c>
      <c r="U273" t="e">
        <f>IF($K$273="","",VLOOKUP($K$273,'03_Thresholds_Archetypes'!$A:$M,10,FALSE))</f>
        <v>#N/A</v>
      </c>
      <c r="V273" t="e">
        <f>IF($K$273="","",VLOOKUP($K$273,'03_Thresholds_Archetypes'!$A:$M,11,FALSE))</f>
        <v>#N/A</v>
      </c>
      <c r="W273" t="e">
        <f>IF($K$273="","",VLOOKUP($K$273,'03_Thresholds_Archetypes'!$A:$M,12,FALSE))</f>
        <v>#N/A</v>
      </c>
      <c r="X273" t="e">
        <f>IF($K$273="","",VLOOKUP($K$273,'03_Thresholds_Archetypes'!$A:$M,13,FALSE))</f>
        <v>#N/A</v>
      </c>
      <c r="Y273" t="e">
        <f>IF($K$273="","",LOOKUP($L273,$M273:$R273,$S273:$X273))</f>
        <v>#N/A</v>
      </c>
      <c r="Z273">
        <f>IFERROR(VLOOKUP($A$273,'02_Benchmarks_by_NACE'!$A:$J,7,FALSE),"")</f>
        <v>1</v>
      </c>
      <c r="AA273">
        <f>IFERROR(VLOOKUP($A$273,'02_Benchmarks_by_NACE'!$A:$J,8,FALSE),"")</f>
        <v>1.5</v>
      </c>
      <c r="AB273">
        <f>IFERROR(VLOOKUP($A$273,'02_Benchmarks_by_NACE'!$A:$J,9,FALSE),"")</f>
        <v>2.5</v>
      </c>
      <c r="AC273">
        <f>IF(Z273="","",IF(LOWER($G$273)="lower_is_better",IF($L273&lt;=Z273*0.4,3,IF($L273&lt;=Z273*0.7,2,IF($L273&lt;=Z273,0,IF($L273&lt;=AB273,-2,-3)))),IF($L273&gt;=Z273*1.6,3,IF($L273&gt;=Z273*1.3,2,IF($L273&gt;=Z273,0,IF($L273&gt;=Z273/2,-2,-3))))))</f>
        <v>3</v>
      </c>
      <c r="AD273" t="e">
        <f>IF($K$273&lt;&gt;"",Y273,IF(Z273&lt;&gt;"",AC273,""))</f>
        <v>#N/A</v>
      </c>
      <c r="AE273" t="e">
        <f>IF(AD273="","",VLOOKUP(AD273,'04_WUStG_Mapping'!$A:$B,2,TRUE))</f>
        <v>#N/A</v>
      </c>
    </row>
    <row r="274" spans="1:31" x14ac:dyDescent="0.2">
      <c r="A274" t="s">
        <v>286</v>
      </c>
      <c r="B274" t="s">
        <v>645</v>
      </c>
      <c r="C274" t="s">
        <v>704</v>
      </c>
      <c r="D274" t="s">
        <v>828</v>
      </c>
      <c r="E274" t="s">
        <v>1210</v>
      </c>
      <c r="F274" t="s">
        <v>1607</v>
      </c>
      <c r="G274" t="s">
        <v>1626</v>
      </c>
      <c r="H274" t="s">
        <v>1673</v>
      </c>
      <c r="I274" t="s">
        <v>1692</v>
      </c>
      <c r="J274" t="s">
        <v>1700</v>
      </c>
      <c r="K274" t="s">
        <v>1774</v>
      </c>
      <c r="M274" t="e">
        <f>IF($K$274="","",VLOOKUP($K$274,'03_Thresholds_Archetypes'!$A:$M,2,FALSE))</f>
        <v>#N/A</v>
      </c>
      <c r="N274" t="e">
        <f>IF($K$274="","",VLOOKUP($K$274,'03_Thresholds_Archetypes'!$A:$M,3,FALSE))</f>
        <v>#N/A</v>
      </c>
      <c r="O274" t="e">
        <f>IF($K$274="","",VLOOKUP($K$274,'03_Thresholds_Archetypes'!$A:$M,4,FALSE))</f>
        <v>#N/A</v>
      </c>
      <c r="P274" t="e">
        <f>IF($K$274="","",VLOOKUP($K$274,'03_Thresholds_Archetypes'!$A:$M,5,FALSE))</f>
        <v>#N/A</v>
      </c>
      <c r="Q274" t="e">
        <f>IF($K$274="","",VLOOKUP($K$274,'03_Thresholds_Archetypes'!$A:$M,6,FALSE))</f>
        <v>#N/A</v>
      </c>
      <c r="R274" t="e">
        <f>IF($K$274="","",VLOOKUP($K$274,'03_Thresholds_Archetypes'!$A:$M,7,FALSE))</f>
        <v>#N/A</v>
      </c>
      <c r="S274" t="e">
        <f>IF($K$274="","",VLOOKUP($K$274,'03_Thresholds_Archetypes'!$A:$M,8,FALSE))</f>
        <v>#N/A</v>
      </c>
      <c r="T274" t="e">
        <f>IF($K$274="","",VLOOKUP($K$274,'03_Thresholds_Archetypes'!$A:$M,9,FALSE))</f>
        <v>#N/A</v>
      </c>
      <c r="U274" t="e">
        <f>IF($K$274="","",VLOOKUP($K$274,'03_Thresholds_Archetypes'!$A:$M,10,FALSE))</f>
        <v>#N/A</v>
      </c>
      <c r="V274" t="e">
        <f>IF($K$274="","",VLOOKUP($K$274,'03_Thresholds_Archetypes'!$A:$M,11,FALSE))</f>
        <v>#N/A</v>
      </c>
      <c r="W274" t="e">
        <f>IF($K$274="","",VLOOKUP($K$274,'03_Thresholds_Archetypes'!$A:$M,12,FALSE))</f>
        <v>#N/A</v>
      </c>
      <c r="X274" t="e">
        <f>IF($K$274="","",VLOOKUP($K$274,'03_Thresholds_Archetypes'!$A:$M,13,FALSE))</f>
        <v>#N/A</v>
      </c>
      <c r="Y274" t="e">
        <f>IF($K$274="","",LOOKUP($L274,$M274:$R274,$S274:$X274))</f>
        <v>#N/A</v>
      </c>
      <c r="Z274">
        <f>IFERROR(VLOOKUP($A$274,'02_Benchmarks_by_NACE'!$A:$J,7,FALSE),"")</f>
        <v>0.495</v>
      </c>
      <c r="AA274">
        <f>IFERROR(VLOOKUP($A$274,'02_Benchmarks_by_NACE'!$A:$J,8,FALSE),"")</f>
        <v>0.74249999999999994</v>
      </c>
      <c r="AB274">
        <f>IFERROR(VLOOKUP($A$274,'02_Benchmarks_by_NACE'!$A:$J,9,FALSE),"")</f>
        <v>1</v>
      </c>
      <c r="AC274">
        <f>IF(Z274="","",IF(LOWER($G$274)="lower_is_better",IF($L274&lt;=Z274*0.4,3,IF($L274&lt;=Z274*0.7,2,IF($L274&lt;=Z274,0,IF($L274&lt;=AB274,-2,-3)))),IF($L274&gt;=Z274*1.6,3,IF($L274&gt;=Z274*1.3,2,IF($L274&gt;=Z274,0,IF($L274&gt;=Z274/2,-2,-3))))))</f>
        <v>-3</v>
      </c>
      <c r="AD274" t="e">
        <f>IF($K$274&lt;&gt;"",Y274,IF(Z274&lt;&gt;"",AC274,""))</f>
        <v>#N/A</v>
      </c>
      <c r="AE274" t="e">
        <f>IF(AD274="","",VLOOKUP(AD274,'04_WUStG_Mapping'!$A:$B,2,TRUE))</f>
        <v>#N/A</v>
      </c>
    </row>
    <row r="275" spans="1:31" x14ac:dyDescent="0.2">
      <c r="A275" t="s">
        <v>287</v>
      </c>
      <c r="B275" t="s">
        <v>645</v>
      </c>
      <c r="C275" t="s">
        <v>705</v>
      </c>
      <c r="D275" t="s">
        <v>829</v>
      </c>
      <c r="E275" t="s">
        <v>1211</v>
      </c>
      <c r="F275" t="s">
        <v>1616</v>
      </c>
      <c r="G275" t="s">
        <v>1627</v>
      </c>
      <c r="H275" t="s">
        <v>1672</v>
      </c>
      <c r="I275" t="s">
        <v>1692</v>
      </c>
      <c r="J275" t="s">
        <v>1700</v>
      </c>
      <c r="K275" t="s">
        <v>1775</v>
      </c>
      <c r="M275" t="e">
        <f>IF($K$275="","",VLOOKUP($K$275,'03_Thresholds_Archetypes'!$A:$M,2,FALSE))</f>
        <v>#N/A</v>
      </c>
      <c r="N275" t="e">
        <f>IF($K$275="","",VLOOKUP($K$275,'03_Thresholds_Archetypes'!$A:$M,3,FALSE))</f>
        <v>#N/A</v>
      </c>
      <c r="O275" t="e">
        <f>IF($K$275="","",VLOOKUP($K$275,'03_Thresholds_Archetypes'!$A:$M,4,FALSE))</f>
        <v>#N/A</v>
      </c>
      <c r="P275" t="e">
        <f>IF($K$275="","",VLOOKUP($K$275,'03_Thresholds_Archetypes'!$A:$M,5,FALSE))</f>
        <v>#N/A</v>
      </c>
      <c r="Q275" t="e">
        <f>IF($K$275="","",VLOOKUP($K$275,'03_Thresholds_Archetypes'!$A:$M,6,FALSE))</f>
        <v>#N/A</v>
      </c>
      <c r="R275" t="e">
        <f>IF($K$275="","",VLOOKUP($K$275,'03_Thresholds_Archetypes'!$A:$M,7,FALSE))</f>
        <v>#N/A</v>
      </c>
      <c r="S275" t="e">
        <f>IF($K$275="","",VLOOKUP($K$275,'03_Thresholds_Archetypes'!$A:$M,8,FALSE))</f>
        <v>#N/A</v>
      </c>
      <c r="T275" t="e">
        <f>IF($K$275="","",VLOOKUP($K$275,'03_Thresholds_Archetypes'!$A:$M,9,FALSE))</f>
        <v>#N/A</v>
      </c>
      <c r="U275" t="e">
        <f>IF($K$275="","",VLOOKUP($K$275,'03_Thresholds_Archetypes'!$A:$M,10,FALSE))</f>
        <v>#N/A</v>
      </c>
      <c r="V275" t="e">
        <f>IF($K$275="","",VLOOKUP($K$275,'03_Thresholds_Archetypes'!$A:$M,11,FALSE))</f>
        <v>#N/A</v>
      </c>
      <c r="W275" t="e">
        <f>IF($K$275="","",VLOOKUP($K$275,'03_Thresholds_Archetypes'!$A:$M,12,FALSE))</f>
        <v>#N/A</v>
      </c>
      <c r="X275" t="e">
        <f>IF($K$275="","",VLOOKUP($K$275,'03_Thresholds_Archetypes'!$A:$M,13,FALSE))</f>
        <v>#N/A</v>
      </c>
      <c r="Y275" t="e">
        <f>IF($K$275="","",LOOKUP($L275,$M275:$R275,$S275:$X275))</f>
        <v>#N/A</v>
      </c>
      <c r="Z275">
        <f>IFERROR(VLOOKUP($A$275,'02_Benchmarks_by_NACE'!$A:$J,7,FALSE),"")</f>
        <v>1</v>
      </c>
      <c r="AA275">
        <f>IFERROR(VLOOKUP($A$275,'02_Benchmarks_by_NACE'!$A:$J,8,FALSE),"")</f>
        <v>1.5</v>
      </c>
      <c r="AB275">
        <f>IFERROR(VLOOKUP($A$275,'02_Benchmarks_by_NACE'!$A:$J,9,FALSE),"")</f>
        <v>2.5</v>
      </c>
      <c r="AC275">
        <f>IF(Z275="","",IF(LOWER($G$275)="lower_is_better",IF($L275&lt;=Z275*0.4,3,IF($L275&lt;=Z275*0.7,2,IF($L275&lt;=Z275,0,IF($L275&lt;=AB275,-2,-3)))),IF($L275&gt;=Z275*1.6,3,IF($L275&gt;=Z275*1.3,2,IF($L275&gt;=Z275,0,IF($L275&gt;=Z275/2,-2,-3))))))</f>
        <v>3</v>
      </c>
      <c r="AD275" t="e">
        <f>IF($K$275&lt;&gt;"",Y275,IF(Z275&lt;&gt;"",AC275,""))</f>
        <v>#N/A</v>
      </c>
      <c r="AE275" t="e">
        <f>IF(AD275="","",VLOOKUP(AD275,'04_WUStG_Mapping'!$A:$B,2,TRUE))</f>
        <v>#N/A</v>
      </c>
    </row>
    <row r="276" spans="1:31" x14ac:dyDescent="0.2">
      <c r="A276" t="s">
        <v>288</v>
      </c>
      <c r="B276" t="s">
        <v>645</v>
      </c>
      <c r="C276" t="s">
        <v>705</v>
      </c>
      <c r="D276" t="s">
        <v>829</v>
      </c>
      <c r="E276" t="s">
        <v>1212</v>
      </c>
      <c r="F276" t="s">
        <v>1617</v>
      </c>
      <c r="G276" t="s">
        <v>1627</v>
      </c>
      <c r="H276" t="s">
        <v>1665</v>
      </c>
      <c r="I276" t="s">
        <v>1684</v>
      </c>
      <c r="J276" t="s">
        <v>1708</v>
      </c>
      <c r="K276" t="s">
        <v>1775</v>
      </c>
      <c r="M276" t="e">
        <f>IF($K$276="","",VLOOKUP($K$276,'03_Thresholds_Archetypes'!$A:$M,2,FALSE))</f>
        <v>#N/A</v>
      </c>
      <c r="N276" t="e">
        <f>IF($K$276="","",VLOOKUP($K$276,'03_Thresholds_Archetypes'!$A:$M,3,FALSE))</f>
        <v>#N/A</v>
      </c>
      <c r="O276" t="e">
        <f>IF($K$276="","",VLOOKUP($K$276,'03_Thresholds_Archetypes'!$A:$M,4,FALSE))</f>
        <v>#N/A</v>
      </c>
      <c r="P276" t="e">
        <f>IF($K$276="","",VLOOKUP($K$276,'03_Thresholds_Archetypes'!$A:$M,5,FALSE))</f>
        <v>#N/A</v>
      </c>
      <c r="Q276" t="e">
        <f>IF($K$276="","",VLOOKUP($K$276,'03_Thresholds_Archetypes'!$A:$M,6,FALSE))</f>
        <v>#N/A</v>
      </c>
      <c r="R276" t="e">
        <f>IF($K$276="","",VLOOKUP($K$276,'03_Thresholds_Archetypes'!$A:$M,7,FALSE))</f>
        <v>#N/A</v>
      </c>
      <c r="S276" t="e">
        <f>IF($K$276="","",VLOOKUP($K$276,'03_Thresholds_Archetypes'!$A:$M,8,FALSE))</f>
        <v>#N/A</v>
      </c>
      <c r="T276" t="e">
        <f>IF($K$276="","",VLOOKUP($K$276,'03_Thresholds_Archetypes'!$A:$M,9,FALSE))</f>
        <v>#N/A</v>
      </c>
      <c r="U276" t="e">
        <f>IF($K$276="","",VLOOKUP($K$276,'03_Thresholds_Archetypes'!$A:$M,10,FALSE))</f>
        <v>#N/A</v>
      </c>
      <c r="V276" t="e">
        <f>IF($K$276="","",VLOOKUP($K$276,'03_Thresholds_Archetypes'!$A:$M,11,FALSE))</f>
        <v>#N/A</v>
      </c>
      <c r="W276" t="e">
        <f>IF($K$276="","",VLOOKUP($K$276,'03_Thresholds_Archetypes'!$A:$M,12,FALSE))</f>
        <v>#N/A</v>
      </c>
      <c r="X276" t="e">
        <f>IF($K$276="","",VLOOKUP($K$276,'03_Thresholds_Archetypes'!$A:$M,13,FALSE))</f>
        <v>#N/A</v>
      </c>
      <c r="Y276" t="e">
        <f>IF($K$276="","",LOOKUP($L276,$M276:$R276,$S276:$X276))</f>
        <v>#N/A</v>
      </c>
      <c r="Z276">
        <f>IFERROR(VLOOKUP($A$276,'02_Benchmarks_by_NACE'!$A:$J,7,FALSE),"")</f>
        <v>1</v>
      </c>
      <c r="AA276">
        <f>IFERROR(VLOOKUP($A$276,'02_Benchmarks_by_NACE'!$A:$J,8,FALSE),"")</f>
        <v>1.5</v>
      </c>
      <c r="AB276">
        <f>IFERROR(VLOOKUP($A$276,'02_Benchmarks_by_NACE'!$A:$J,9,FALSE),"")</f>
        <v>2.5</v>
      </c>
      <c r="AC276">
        <f>IF(Z276="","",IF(LOWER($G$276)="lower_is_better",IF($L276&lt;=Z276*0.4,3,IF($L276&lt;=Z276*0.7,2,IF($L276&lt;=Z276,0,IF($L276&lt;=AB276,-2,-3)))),IF($L276&gt;=Z276*1.6,3,IF($L276&gt;=Z276*1.3,2,IF($L276&gt;=Z276,0,IF($L276&gt;=Z276/2,-2,-3))))))</f>
        <v>3</v>
      </c>
      <c r="AD276" t="e">
        <f>IF($K$276&lt;&gt;"",Y276,IF(Z276&lt;&gt;"",AC276,""))</f>
        <v>#N/A</v>
      </c>
      <c r="AE276" t="e">
        <f>IF(AD276="","",VLOOKUP(AD276,'04_WUStG_Mapping'!$A:$B,2,TRUE))</f>
        <v>#N/A</v>
      </c>
    </row>
    <row r="277" spans="1:31" x14ac:dyDescent="0.2">
      <c r="A277" t="s">
        <v>289</v>
      </c>
      <c r="B277" t="s">
        <v>645</v>
      </c>
      <c r="C277" t="s">
        <v>705</v>
      </c>
      <c r="D277" t="s">
        <v>829</v>
      </c>
      <c r="E277" t="s">
        <v>1213</v>
      </c>
      <c r="F277" t="s">
        <v>1607</v>
      </c>
      <c r="G277" t="s">
        <v>1626</v>
      </c>
      <c r="H277" t="s">
        <v>1673</v>
      </c>
      <c r="I277" t="s">
        <v>1642</v>
      </c>
      <c r="J277" t="s">
        <v>1700</v>
      </c>
      <c r="K277" t="s">
        <v>1774</v>
      </c>
      <c r="M277" t="e">
        <f>IF($K$277="","",VLOOKUP($K$277,'03_Thresholds_Archetypes'!$A:$M,2,FALSE))</f>
        <v>#N/A</v>
      </c>
      <c r="N277" t="e">
        <f>IF($K$277="","",VLOOKUP($K$277,'03_Thresholds_Archetypes'!$A:$M,3,FALSE))</f>
        <v>#N/A</v>
      </c>
      <c r="O277" t="e">
        <f>IF($K$277="","",VLOOKUP($K$277,'03_Thresholds_Archetypes'!$A:$M,4,FALSE))</f>
        <v>#N/A</v>
      </c>
      <c r="P277" t="e">
        <f>IF($K$277="","",VLOOKUP($K$277,'03_Thresholds_Archetypes'!$A:$M,5,FALSE))</f>
        <v>#N/A</v>
      </c>
      <c r="Q277" t="e">
        <f>IF($K$277="","",VLOOKUP($K$277,'03_Thresholds_Archetypes'!$A:$M,6,FALSE))</f>
        <v>#N/A</v>
      </c>
      <c r="R277" t="e">
        <f>IF($K$277="","",VLOOKUP($K$277,'03_Thresholds_Archetypes'!$A:$M,7,FALSE))</f>
        <v>#N/A</v>
      </c>
      <c r="S277" t="e">
        <f>IF($K$277="","",VLOOKUP($K$277,'03_Thresholds_Archetypes'!$A:$M,8,FALSE))</f>
        <v>#N/A</v>
      </c>
      <c r="T277" t="e">
        <f>IF($K$277="","",VLOOKUP($K$277,'03_Thresholds_Archetypes'!$A:$M,9,FALSE))</f>
        <v>#N/A</v>
      </c>
      <c r="U277" t="e">
        <f>IF($K$277="","",VLOOKUP($K$277,'03_Thresholds_Archetypes'!$A:$M,10,FALSE))</f>
        <v>#N/A</v>
      </c>
      <c r="V277" t="e">
        <f>IF($K$277="","",VLOOKUP($K$277,'03_Thresholds_Archetypes'!$A:$M,11,FALSE))</f>
        <v>#N/A</v>
      </c>
      <c r="W277" t="e">
        <f>IF($K$277="","",VLOOKUP($K$277,'03_Thresholds_Archetypes'!$A:$M,12,FALSE))</f>
        <v>#N/A</v>
      </c>
      <c r="X277" t="e">
        <f>IF($K$277="","",VLOOKUP($K$277,'03_Thresholds_Archetypes'!$A:$M,13,FALSE))</f>
        <v>#N/A</v>
      </c>
      <c r="Y277" t="e">
        <f>IF($K$277="","",LOOKUP($L277,$M277:$R277,$S277:$X277))</f>
        <v>#N/A</v>
      </c>
      <c r="Z277">
        <f>IFERROR(VLOOKUP($A$277,'02_Benchmarks_by_NACE'!$A:$J,7,FALSE),"")</f>
        <v>0.495</v>
      </c>
      <c r="AA277">
        <f>IFERROR(VLOOKUP($A$277,'02_Benchmarks_by_NACE'!$A:$J,8,FALSE),"")</f>
        <v>0.74249999999999994</v>
      </c>
      <c r="AB277">
        <f>IFERROR(VLOOKUP($A$277,'02_Benchmarks_by_NACE'!$A:$J,9,FALSE),"")</f>
        <v>1</v>
      </c>
      <c r="AC277">
        <f>IF(Z277="","",IF(LOWER($G$277)="lower_is_better",IF($L277&lt;=Z277*0.4,3,IF($L277&lt;=Z277*0.7,2,IF($L277&lt;=Z277,0,IF($L277&lt;=AB277,-2,-3)))),IF($L277&gt;=Z277*1.6,3,IF($L277&gt;=Z277*1.3,2,IF($L277&gt;=Z277,0,IF($L277&gt;=Z277/2,-2,-3))))))</f>
        <v>-3</v>
      </c>
      <c r="AD277" t="e">
        <f>IF($K$277&lt;&gt;"",Y277,IF(Z277&lt;&gt;"",AC277,""))</f>
        <v>#N/A</v>
      </c>
      <c r="AE277" t="e">
        <f>IF(AD277="","",VLOOKUP(AD277,'04_WUStG_Mapping'!$A:$B,2,TRUE))</f>
        <v>#N/A</v>
      </c>
    </row>
    <row r="278" spans="1:31" x14ac:dyDescent="0.2">
      <c r="A278" t="s">
        <v>290</v>
      </c>
      <c r="B278" t="s">
        <v>645</v>
      </c>
      <c r="C278" t="s">
        <v>704</v>
      </c>
      <c r="D278" t="s">
        <v>830</v>
      </c>
      <c r="E278" t="s">
        <v>1214</v>
      </c>
      <c r="F278" t="s">
        <v>1606</v>
      </c>
      <c r="G278" t="s">
        <v>1627</v>
      </c>
      <c r="H278" t="s">
        <v>1659</v>
      </c>
      <c r="I278" t="s">
        <v>1685</v>
      </c>
      <c r="J278" t="s">
        <v>1700</v>
      </c>
      <c r="K278" t="s">
        <v>1755</v>
      </c>
      <c r="M278">
        <f>IF($K$278="","",VLOOKUP($K$278,'03_Thresholds_Archetypes'!$A:$M,2,FALSE))</f>
        <v>0</v>
      </c>
      <c r="N278">
        <f>IF($K$278="","",VLOOKUP($K$278,'03_Thresholds_Archetypes'!$A:$M,3,FALSE))</f>
        <v>1</v>
      </c>
      <c r="O278">
        <f>IF($K$278="","",VLOOKUP($K$278,'03_Thresholds_Archetypes'!$A:$M,4,FALSE))</f>
        <v>3</v>
      </c>
      <c r="P278">
        <f>IF($K$278="","",VLOOKUP($K$278,'03_Thresholds_Archetypes'!$A:$M,5,FALSE))</f>
        <v>5</v>
      </c>
      <c r="Q278">
        <f>IF($K$278="","",VLOOKUP($K$278,'03_Thresholds_Archetypes'!$A:$M,6,FALSE))</f>
        <v>1000000000</v>
      </c>
      <c r="R278">
        <f>IF($K$278="","",VLOOKUP($K$278,'03_Thresholds_Archetypes'!$A:$M,7,FALSE))</f>
        <v>1000000000</v>
      </c>
      <c r="S278">
        <f>IF($K$278="","",VLOOKUP($K$278,'03_Thresholds_Archetypes'!$A:$M,8,FALSE))</f>
        <v>3</v>
      </c>
      <c r="T278">
        <f>IF($K$278="","",VLOOKUP($K$278,'03_Thresholds_Archetypes'!$A:$M,9,FALSE))</f>
        <v>2</v>
      </c>
      <c r="U278">
        <f>IF($K$278="","",VLOOKUP($K$278,'03_Thresholds_Archetypes'!$A:$M,10,FALSE))</f>
        <v>0</v>
      </c>
      <c r="V278">
        <f>IF($K$278="","",VLOOKUP($K$278,'03_Thresholds_Archetypes'!$A:$M,11,FALSE))</f>
        <v>-2</v>
      </c>
      <c r="W278">
        <f>IF($K$278="","",VLOOKUP($K$278,'03_Thresholds_Archetypes'!$A:$M,12,FALSE))</f>
        <v>-3</v>
      </c>
      <c r="X278">
        <f>IF($K$278="","",VLOOKUP($K$278,'03_Thresholds_Archetypes'!$A:$M,13,FALSE))</f>
        <v>-3</v>
      </c>
      <c r="Y278">
        <f>IF($K$278="","",LOOKUP($L278,$M278:$R278,$S278:$X278))</f>
        <v>3</v>
      </c>
      <c r="Z278">
        <f>IFERROR(VLOOKUP($A$278,'02_Benchmarks_by_NACE'!$A:$J,7,FALSE),"")</f>
        <v>0.5</v>
      </c>
      <c r="AA278">
        <f>IFERROR(VLOOKUP($A$278,'02_Benchmarks_by_NACE'!$A:$J,8,FALSE),"")</f>
        <v>0.75</v>
      </c>
      <c r="AB278">
        <f>IFERROR(VLOOKUP($A$278,'02_Benchmarks_by_NACE'!$A:$J,9,FALSE),"")</f>
        <v>1.25</v>
      </c>
      <c r="AC278">
        <f>IF(Z278="","",IF(LOWER($G$278)="lower_is_better",IF($L278&lt;=Z278*0.4,3,IF($L278&lt;=Z278*0.7,2,IF($L278&lt;=Z278,0,IF($L278&lt;=AB278,-2,-3)))),IF($L278&gt;=Z278*1.6,3,IF($L278&gt;=Z278*1.3,2,IF($L278&gt;=Z278,0,IF($L278&gt;=Z278/2,-2,-3))))))</f>
        <v>3</v>
      </c>
      <c r="AD278">
        <f>IF($K$278&lt;&gt;"",Y278,IF(Z278&lt;&gt;"",AC278,""))</f>
        <v>3</v>
      </c>
      <c r="AE278">
        <f>IF(AD278="","",VLOOKUP(AD278,'04_WUStG_Mapping'!$A:$B,2,TRUE))</f>
        <v>0</v>
      </c>
    </row>
    <row r="279" spans="1:31" x14ac:dyDescent="0.2">
      <c r="A279" t="s">
        <v>291</v>
      </c>
      <c r="B279" t="s">
        <v>645</v>
      </c>
      <c r="C279" t="s">
        <v>704</v>
      </c>
      <c r="D279" t="s">
        <v>830</v>
      </c>
      <c r="E279" t="s">
        <v>1215</v>
      </c>
      <c r="F279" t="s">
        <v>1607</v>
      </c>
      <c r="G279" t="s">
        <v>1626</v>
      </c>
      <c r="H279" t="s">
        <v>1660</v>
      </c>
      <c r="I279" t="s">
        <v>1685</v>
      </c>
      <c r="J279" t="s">
        <v>1700</v>
      </c>
      <c r="K279" t="s">
        <v>1774</v>
      </c>
      <c r="M279" t="e">
        <f>IF($K$279="","",VLOOKUP($K$279,'03_Thresholds_Archetypes'!$A:$M,2,FALSE))</f>
        <v>#N/A</v>
      </c>
      <c r="N279" t="e">
        <f>IF($K$279="","",VLOOKUP($K$279,'03_Thresholds_Archetypes'!$A:$M,3,FALSE))</f>
        <v>#N/A</v>
      </c>
      <c r="O279" t="e">
        <f>IF($K$279="","",VLOOKUP($K$279,'03_Thresholds_Archetypes'!$A:$M,4,FALSE))</f>
        <v>#N/A</v>
      </c>
      <c r="P279" t="e">
        <f>IF($K$279="","",VLOOKUP($K$279,'03_Thresholds_Archetypes'!$A:$M,5,FALSE))</f>
        <v>#N/A</v>
      </c>
      <c r="Q279" t="e">
        <f>IF($K$279="","",VLOOKUP($K$279,'03_Thresholds_Archetypes'!$A:$M,6,FALSE))</f>
        <v>#N/A</v>
      </c>
      <c r="R279" t="e">
        <f>IF($K$279="","",VLOOKUP($K$279,'03_Thresholds_Archetypes'!$A:$M,7,FALSE))</f>
        <v>#N/A</v>
      </c>
      <c r="S279" t="e">
        <f>IF($K$279="","",VLOOKUP($K$279,'03_Thresholds_Archetypes'!$A:$M,8,FALSE))</f>
        <v>#N/A</v>
      </c>
      <c r="T279" t="e">
        <f>IF($K$279="","",VLOOKUP($K$279,'03_Thresholds_Archetypes'!$A:$M,9,FALSE))</f>
        <v>#N/A</v>
      </c>
      <c r="U279" t="e">
        <f>IF($K$279="","",VLOOKUP($K$279,'03_Thresholds_Archetypes'!$A:$M,10,FALSE))</f>
        <v>#N/A</v>
      </c>
      <c r="V279" t="e">
        <f>IF($K$279="","",VLOOKUP($K$279,'03_Thresholds_Archetypes'!$A:$M,11,FALSE))</f>
        <v>#N/A</v>
      </c>
      <c r="W279" t="e">
        <f>IF($K$279="","",VLOOKUP($K$279,'03_Thresholds_Archetypes'!$A:$M,12,FALSE))</f>
        <v>#N/A</v>
      </c>
      <c r="X279" t="e">
        <f>IF($K$279="","",VLOOKUP($K$279,'03_Thresholds_Archetypes'!$A:$M,13,FALSE))</f>
        <v>#N/A</v>
      </c>
      <c r="Y279" t="e">
        <f>IF($K$279="","",LOOKUP($L279,$M279:$R279,$S279:$X279))</f>
        <v>#N/A</v>
      </c>
      <c r="Z279">
        <f>IFERROR(VLOOKUP($A$279,'02_Benchmarks_by_NACE'!$A:$J,7,FALSE),"")</f>
        <v>0.66999999999999993</v>
      </c>
      <c r="AA279">
        <f>IFERROR(VLOOKUP($A$279,'02_Benchmarks_by_NACE'!$A:$J,8,FALSE),"")</f>
        <v>1</v>
      </c>
      <c r="AB279">
        <f>IFERROR(VLOOKUP($A$279,'02_Benchmarks_by_NACE'!$A:$J,9,FALSE),"")</f>
        <v>1</v>
      </c>
      <c r="AC279">
        <f>IF(Z279="","",IF(LOWER($G$279)="lower_is_better",IF($L279&lt;=Z279*0.4,3,IF($L279&lt;=Z279*0.7,2,IF($L279&lt;=Z279,0,IF($L279&lt;=AB279,-2,-3)))),IF($L279&gt;=Z279*1.6,3,IF($L279&gt;=Z279*1.3,2,IF($L279&gt;=Z279,0,IF($L279&gt;=Z279/2,-2,-3))))))</f>
        <v>-3</v>
      </c>
      <c r="AD279" t="e">
        <f>IF($K$279&lt;&gt;"",Y279,IF(Z279&lt;&gt;"",AC279,""))</f>
        <v>#N/A</v>
      </c>
      <c r="AE279" t="e">
        <f>IF(AD279="","",VLOOKUP(AD279,'04_WUStG_Mapping'!$A:$B,2,TRUE))</f>
        <v>#N/A</v>
      </c>
    </row>
    <row r="280" spans="1:31" x14ac:dyDescent="0.2">
      <c r="A280" t="s">
        <v>292</v>
      </c>
      <c r="B280" t="s">
        <v>645</v>
      </c>
      <c r="C280" t="s">
        <v>704</v>
      </c>
      <c r="D280" t="s">
        <v>830</v>
      </c>
      <c r="E280" t="s">
        <v>1216</v>
      </c>
      <c r="F280" t="s">
        <v>1607</v>
      </c>
      <c r="G280" t="s">
        <v>1626</v>
      </c>
      <c r="H280" t="s">
        <v>1661</v>
      </c>
      <c r="I280" t="s">
        <v>1685</v>
      </c>
      <c r="J280" t="s">
        <v>1700</v>
      </c>
      <c r="K280" t="s">
        <v>1774</v>
      </c>
      <c r="M280" t="e">
        <f>IF($K$280="","",VLOOKUP($K$280,'03_Thresholds_Archetypes'!$A:$M,2,FALSE))</f>
        <v>#N/A</v>
      </c>
      <c r="N280" t="e">
        <f>IF($K$280="","",VLOOKUP($K$280,'03_Thresholds_Archetypes'!$A:$M,3,FALSE))</f>
        <v>#N/A</v>
      </c>
      <c r="O280" t="e">
        <f>IF($K$280="","",VLOOKUP($K$280,'03_Thresholds_Archetypes'!$A:$M,4,FALSE))</f>
        <v>#N/A</v>
      </c>
      <c r="P280" t="e">
        <f>IF($K$280="","",VLOOKUP($K$280,'03_Thresholds_Archetypes'!$A:$M,5,FALSE))</f>
        <v>#N/A</v>
      </c>
      <c r="Q280" t="e">
        <f>IF($K$280="","",VLOOKUP($K$280,'03_Thresholds_Archetypes'!$A:$M,6,FALSE))</f>
        <v>#N/A</v>
      </c>
      <c r="R280" t="e">
        <f>IF($K$280="","",VLOOKUP($K$280,'03_Thresholds_Archetypes'!$A:$M,7,FALSE))</f>
        <v>#N/A</v>
      </c>
      <c r="S280" t="e">
        <f>IF($K$280="","",VLOOKUP($K$280,'03_Thresholds_Archetypes'!$A:$M,8,FALSE))</f>
        <v>#N/A</v>
      </c>
      <c r="T280" t="e">
        <f>IF($K$280="","",VLOOKUP($K$280,'03_Thresholds_Archetypes'!$A:$M,9,FALSE))</f>
        <v>#N/A</v>
      </c>
      <c r="U280" t="e">
        <f>IF($K$280="","",VLOOKUP($K$280,'03_Thresholds_Archetypes'!$A:$M,10,FALSE))</f>
        <v>#N/A</v>
      </c>
      <c r="V280" t="e">
        <f>IF($K$280="","",VLOOKUP($K$280,'03_Thresholds_Archetypes'!$A:$M,11,FALSE))</f>
        <v>#N/A</v>
      </c>
      <c r="W280" t="e">
        <f>IF($K$280="","",VLOOKUP($K$280,'03_Thresholds_Archetypes'!$A:$M,12,FALSE))</f>
        <v>#N/A</v>
      </c>
      <c r="X280" t="e">
        <f>IF($K$280="","",VLOOKUP($K$280,'03_Thresholds_Archetypes'!$A:$M,13,FALSE))</f>
        <v>#N/A</v>
      </c>
      <c r="Y280" t="e">
        <f>IF($K$280="","",LOOKUP($L280,$M280:$R280,$S280:$X280))</f>
        <v>#N/A</v>
      </c>
      <c r="Z280">
        <f>IFERROR(VLOOKUP($A$280,'02_Benchmarks_by_NACE'!$A:$J,7,FALSE),"")</f>
        <v>0.5</v>
      </c>
      <c r="AA280">
        <f>IFERROR(VLOOKUP($A$280,'02_Benchmarks_by_NACE'!$A:$J,8,FALSE),"")</f>
        <v>0.75</v>
      </c>
      <c r="AB280">
        <f>IFERROR(VLOOKUP($A$280,'02_Benchmarks_by_NACE'!$A:$J,9,FALSE),"")</f>
        <v>0.9</v>
      </c>
      <c r="AC280">
        <f>IF(Z280="","",IF(LOWER($G$280)="lower_is_better",IF($L280&lt;=Z280*0.4,3,IF($L280&lt;=Z280*0.7,2,IF($L280&lt;=Z280,0,IF($L280&lt;=AB280,-2,-3)))),IF($L280&gt;=Z280*1.6,3,IF($L280&gt;=Z280*1.3,2,IF($L280&gt;=Z280,0,IF($L280&gt;=Z280/2,-2,-3))))))</f>
        <v>-3</v>
      </c>
      <c r="AD280" t="e">
        <f>IF($K$280&lt;&gt;"",Y280,IF(Z280&lt;&gt;"",AC280,""))</f>
        <v>#N/A</v>
      </c>
      <c r="AE280" t="e">
        <f>IF(AD280="","",VLOOKUP(AD280,'04_WUStG_Mapping'!$A:$B,2,TRUE))</f>
        <v>#N/A</v>
      </c>
    </row>
    <row r="281" spans="1:31" x14ac:dyDescent="0.2">
      <c r="A281" t="s">
        <v>293</v>
      </c>
      <c r="B281" t="s">
        <v>645</v>
      </c>
      <c r="C281" t="s">
        <v>704</v>
      </c>
      <c r="D281" t="s">
        <v>831</v>
      </c>
      <c r="E281" t="s">
        <v>1217</v>
      </c>
      <c r="F281" t="s">
        <v>1610</v>
      </c>
      <c r="G281" t="s">
        <v>1627</v>
      </c>
      <c r="H281" t="s">
        <v>1665</v>
      </c>
      <c r="I281" t="s">
        <v>1688</v>
      </c>
      <c r="J281" t="s">
        <v>1700</v>
      </c>
      <c r="K281" t="s">
        <v>1775</v>
      </c>
      <c r="M281" t="e">
        <f>IF($K$281="","",VLOOKUP($K$281,'03_Thresholds_Archetypes'!$A:$M,2,FALSE))</f>
        <v>#N/A</v>
      </c>
      <c r="N281" t="e">
        <f>IF($K$281="","",VLOOKUP($K$281,'03_Thresholds_Archetypes'!$A:$M,3,FALSE))</f>
        <v>#N/A</v>
      </c>
      <c r="O281" t="e">
        <f>IF($K$281="","",VLOOKUP($K$281,'03_Thresholds_Archetypes'!$A:$M,4,FALSE))</f>
        <v>#N/A</v>
      </c>
      <c r="P281" t="e">
        <f>IF($K$281="","",VLOOKUP($K$281,'03_Thresholds_Archetypes'!$A:$M,5,FALSE))</f>
        <v>#N/A</v>
      </c>
      <c r="Q281" t="e">
        <f>IF($K$281="","",VLOOKUP($K$281,'03_Thresholds_Archetypes'!$A:$M,6,FALSE))</f>
        <v>#N/A</v>
      </c>
      <c r="R281" t="e">
        <f>IF($K$281="","",VLOOKUP($K$281,'03_Thresholds_Archetypes'!$A:$M,7,FALSE))</f>
        <v>#N/A</v>
      </c>
      <c r="S281" t="e">
        <f>IF($K$281="","",VLOOKUP($K$281,'03_Thresholds_Archetypes'!$A:$M,8,FALSE))</f>
        <v>#N/A</v>
      </c>
      <c r="T281" t="e">
        <f>IF($K$281="","",VLOOKUP($K$281,'03_Thresholds_Archetypes'!$A:$M,9,FALSE))</f>
        <v>#N/A</v>
      </c>
      <c r="U281" t="e">
        <f>IF($K$281="","",VLOOKUP($K$281,'03_Thresholds_Archetypes'!$A:$M,10,FALSE))</f>
        <v>#N/A</v>
      </c>
      <c r="V281" t="e">
        <f>IF($K$281="","",VLOOKUP($K$281,'03_Thresholds_Archetypes'!$A:$M,11,FALSE))</f>
        <v>#N/A</v>
      </c>
      <c r="W281" t="e">
        <f>IF($K$281="","",VLOOKUP($K$281,'03_Thresholds_Archetypes'!$A:$M,12,FALSE))</f>
        <v>#N/A</v>
      </c>
      <c r="X281" t="e">
        <f>IF($K$281="","",VLOOKUP($K$281,'03_Thresholds_Archetypes'!$A:$M,13,FALSE))</f>
        <v>#N/A</v>
      </c>
      <c r="Y281" t="e">
        <f>IF($K$281="","",LOOKUP($L281,$M281:$R281,$S281:$X281))</f>
        <v>#N/A</v>
      </c>
      <c r="Z281">
        <f>IFERROR(VLOOKUP($A$281,'02_Benchmarks_by_NACE'!$A:$J,7,FALSE),"")</f>
        <v>1</v>
      </c>
      <c r="AA281">
        <f>IFERROR(VLOOKUP($A$281,'02_Benchmarks_by_NACE'!$A:$J,8,FALSE),"")</f>
        <v>1.5</v>
      </c>
      <c r="AB281">
        <f>IFERROR(VLOOKUP($A$281,'02_Benchmarks_by_NACE'!$A:$J,9,FALSE),"")</f>
        <v>2.5</v>
      </c>
      <c r="AC281">
        <f>IF(Z281="","",IF(LOWER($G$281)="lower_is_better",IF($L281&lt;=Z281*0.4,3,IF($L281&lt;=Z281*0.7,2,IF($L281&lt;=Z281,0,IF($L281&lt;=AB281,-2,-3)))),IF($L281&gt;=Z281*1.6,3,IF($L281&gt;=Z281*1.3,2,IF($L281&gt;=Z281,0,IF($L281&gt;=Z281/2,-2,-3))))))</f>
        <v>3</v>
      </c>
      <c r="AD281" t="e">
        <f>IF($K$281&lt;&gt;"",Y281,IF(Z281&lt;&gt;"",AC281,""))</f>
        <v>#N/A</v>
      </c>
      <c r="AE281" t="e">
        <f>IF(AD281="","",VLOOKUP(AD281,'04_WUStG_Mapping'!$A:$B,2,TRUE))</f>
        <v>#N/A</v>
      </c>
    </row>
    <row r="282" spans="1:31" x14ac:dyDescent="0.2">
      <c r="A282" t="s">
        <v>294</v>
      </c>
      <c r="B282" t="s">
        <v>645</v>
      </c>
      <c r="C282" t="s">
        <v>704</v>
      </c>
      <c r="D282" t="s">
        <v>831</v>
      </c>
      <c r="E282" t="s">
        <v>1218</v>
      </c>
      <c r="F282" t="s">
        <v>1602</v>
      </c>
      <c r="G282" t="s">
        <v>1626</v>
      </c>
      <c r="H282" t="s">
        <v>1666</v>
      </c>
      <c r="I282" t="s">
        <v>1688</v>
      </c>
      <c r="J282" t="s">
        <v>1703</v>
      </c>
      <c r="K282" t="s">
        <v>1753</v>
      </c>
      <c r="M282">
        <f>IF($K$282="","",VLOOKUP($K$282,'03_Thresholds_Archetypes'!$A:$M,2,FALSE))</f>
        <v>0</v>
      </c>
      <c r="N282">
        <f>IF($K$282="","",VLOOKUP($K$282,'03_Thresholds_Archetypes'!$A:$M,3,FALSE))</f>
        <v>30</v>
      </c>
      <c r="O282">
        <f>IF($K$282="","",VLOOKUP($K$282,'03_Thresholds_Archetypes'!$A:$M,4,FALSE))</f>
        <v>50</v>
      </c>
      <c r="P282">
        <f>IF($K$282="","",VLOOKUP($K$282,'03_Thresholds_Archetypes'!$A:$M,5,FALSE))</f>
        <v>70</v>
      </c>
      <c r="Q282">
        <f>IF($K$282="","",VLOOKUP($K$282,'03_Thresholds_Archetypes'!$A:$M,6,FALSE))</f>
        <v>90</v>
      </c>
      <c r="R282">
        <f>IF($K$282="","",VLOOKUP($K$282,'03_Thresholds_Archetypes'!$A:$M,7,FALSE))</f>
        <v>1000000000</v>
      </c>
      <c r="S282">
        <f>IF($K$282="","",VLOOKUP($K$282,'03_Thresholds_Archetypes'!$A:$M,8,FALSE))</f>
        <v>-3</v>
      </c>
      <c r="T282">
        <f>IF($K$282="","",VLOOKUP($K$282,'03_Thresholds_Archetypes'!$A:$M,9,FALSE))</f>
        <v>-2</v>
      </c>
      <c r="U282">
        <f>IF($K$282="","",VLOOKUP($K$282,'03_Thresholds_Archetypes'!$A:$M,10,FALSE))</f>
        <v>0</v>
      </c>
      <c r="V282">
        <f>IF($K$282="","",VLOOKUP($K$282,'03_Thresholds_Archetypes'!$A:$M,11,FALSE))</f>
        <v>2</v>
      </c>
      <c r="W282">
        <f>IF($K$282="","",VLOOKUP($K$282,'03_Thresholds_Archetypes'!$A:$M,12,FALSE))</f>
        <v>3</v>
      </c>
      <c r="X282">
        <f>IF($K$282="","",VLOOKUP($K$282,'03_Thresholds_Archetypes'!$A:$M,13,FALSE))</f>
        <v>3</v>
      </c>
      <c r="Y282">
        <f>IF($K$282="","",LOOKUP($L282,$M282:$R282,$S282:$X282))</f>
        <v>-3</v>
      </c>
      <c r="Z282">
        <f>IFERROR(VLOOKUP($A$282,'02_Benchmarks_by_NACE'!$A:$J,7,FALSE),"")</f>
        <v>50</v>
      </c>
      <c r="AA282">
        <f>IFERROR(VLOOKUP($A$282,'02_Benchmarks_by_NACE'!$A:$J,8,FALSE),"")</f>
        <v>75</v>
      </c>
      <c r="AB282">
        <f>IFERROR(VLOOKUP($A$282,'02_Benchmarks_by_NACE'!$A:$J,9,FALSE),"")</f>
        <v>100</v>
      </c>
      <c r="AC282">
        <f>IF(Z282="","",IF(LOWER($G$282)="lower_is_better",IF($L282&lt;=Z282*0.4,3,IF($L282&lt;=Z282*0.7,2,IF($L282&lt;=Z282,0,IF($L282&lt;=AB282,-2,-3)))),IF($L282&gt;=Z282*1.6,3,IF($L282&gt;=Z282*1.3,2,IF($L282&gt;=Z282,0,IF($L282&gt;=Z282/2,-2,-3))))))</f>
        <v>-3</v>
      </c>
      <c r="AD282">
        <f>IF($K$282&lt;&gt;"",Y282,IF(Z282&lt;&gt;"",AC282,""))</f>
        <v>-3</v>
      </c>
      <c r="AE282">
        <f>IF(AD282="","",VLOOKUP(AD282,'04_WUStG_Mapping'!$A:$B,2,TRUE))</f>
        <v>25</v>
      </c>
    </row>
    <row r="283" spans="1:31" x14ac:dyDescent="0.2">
      <c r="A283" t="s">
        <v>295</v>
      </c>
      <c r="B283" t="s">
        <v>645</v>
      </c>
      <c r="C283" t="s">
        <v>704</v>
      </c>
      <c r="D283" t="s">
        <v>831</v>
      </c>
      <c r="E283" t="s">
        <v>1219</v>
      </c>
      <c r="F283" t="s">
        <v>1610</v>
      </c>
      <c r="G283" t="s">
        <v>1627</v>
      </c>
      <c r="H283" t="s">
        <v>1665</v>
      </c>
      <c r="I283" t="s">
        <v>1688</v>
      </c>
      <c r="J283" t="s">
        <v>1704</v>
      </c>
      <c r="K283" t="s">
        <v>1775</v>
      </c>
      <c r="M283" t="e">
        <f>IF($K$283="","",VLOOKUP($K$283,'03_Thresholds_Archetypes'!$A:$M,2,FALSE))</f>
        <v>#N/A</v>
      </c>
      <c r="N283" t="e">
        <f>IF($K$283="","",VLOOKUP($K$283,'03_Thresholds_Archetypes'!$A:$M,3,FALSE))</f>
        <v>#N/A</v>
      </c>
      <c r="O283" t="e">
        <f>IF($K$283="","",VLOOKUP($K$283,'03_Thresholds_Archetypes'!$A:$M,4,FALSE))</f>
        <v>#N/A</v>
      </c>
      <c r="P283" t="e">
        <f>IF($K$283="","",VLOOKUP($K$283,'03_Thresholds_Archetypes'!$A:$M,5,FALSE))</f>
        <v>#N/A</v>
      </c>
      <c r="Q283" t="e">
        <f>IF($K$283="","",VLOOKUP($K$283,'03_Thresholds_Archetypes'!$A:$M,6,FALSE))</f>
        <v>#N/A</v>
      </c>
      <c r="R283" t="e">
        <f>IF($K$283="","",VLOOKUP($K$283,'03_Thresholds_Archetypes'!$A:$M,7,FALSE))</f>
        <v>#N/A</v>
      </c>
      <c r="S283" t="e">
        <f>IF($K$283="","",VLOOKUP($K$283,'03_Thresholds_Archetypes'!$A:$M,8,FALSE))</f>
        <v>#N/A</v>
      </c>
      <c r="T283" t="e">
        <f>IF($K$283="","",VLOOKUP($K$283,'03_Thresholds_Archetypes'!$A:$M,9,FALSE))</f>
        <v>#N/A</v>
      </c>
      <c r="U283" t="e">
        <f>IF($K$283="","",VLOOKUP($K$283,'03_Thresholds_Archetypes'!$A:$M,10,FALSE))</f>
        <v>#N/A</v>
      </c>
      <c r="V283" t="e">
        <f>IF($K$283="","",VLOOKUP($K$283,'03_Thresholds_Archetypes'!$A:$M,11,FALSE))</f>
        <v>#N/A</v>
      </c>
      <c r="W283" t="e">
        <f>IF($K$283="","",VLOOKUP($K$283,'03_Thresholds_Archetypes'!$A:$M,12,FALSE))</f>
        <v>#N/A</v>
      </c>
      <c r="X283" t="e">
        <f>IF($K$283="","",VLOOKUP($K$283,'03_Thresholds_Archetypes'!$A:$M,13,FALSE))</f>
        <v>#N/A</v>
      </c>
      <c r="Y283" t="e">
        <f>IF($K$283="","",LOOKUP($L283,$M283:$R283,$S283:$X283))</f>
        <v>#N/A</v>
      </c>
      <c r="Z283">
        <f>IFERROR(VLOOKUP($A$283,'02_Benchmarks_by_NACE'!$A:$J,7,FALSE),"")</f>
        <v>1</v>
      </c>
      <c r="AA283">
        <f>IFERROR(VLOOKUP($A$283,'02_Benchmarks_by_NACE'!$A:$J,8,FALSE),"")</f>
        <v>1.5</v>
      </c>
      <c r="AB283">
        <f>IFERROR(VLOOKUP($A$283,'02_Benchmarks_by_NACE'!$A:$J,9,FALSE),"")</f>
        <v>2.5</v>
      </c>
      <c r="AC283">
        <f>IF(Z283="","",IF(LOWER($G$283)="lower_is_better",IF($L283&lt;=Z283*0.4,3,IF($L283&lt;=Z283*0.7,2,IF($L283&lt;=Z283,0,IF($L283&lt;=AB283,-2,-3)))),IF($L283&gt;=Z283*1.6,3,IF($L283&gt;=Z283*1.3,2,IF($L283&gt;=Z283,0,IF($L283&gt;=Z283/2,-2,-3))))))</f>
        <v>3</v>
      </c>
      <c r="AD283" t="e">
        <f>IF($K$283&lt;&gt;"",Y283,IF(Z283&lt;&gt;"",AC283,""))</f>
        <v>#N/A</v>
      </c>
      <c r="AE283" t="e">
        <f>IF(AD283="","",VLOOKUP(AD283,'04_WUStG_Mapping'!$A:$B,2,TRUE))</f>
        <v>#N/A</v>
      </c>
    </row>
    <row r="284" spans="1:31" x14ac:dyDescent="0.2">
      <c r="A284" t="s">
        <v>296</v>
      </c>
      <c r="B284" t="s">
        <v>645</v>
      </c>
      <c r="C284" t="s">
        <v>706</v>
      </c>
      <c r="D284" t="s">
        <v>832</v>
      </c>
      <c r="E284" t="s">
        <v>1220</v>
      </c>
      <c r="F284" t="s">
        <v>1611</v>
      </c>
      <c r="G284" t="s">
        <v>1627</v>
      </c>
      <c r="H284" t="s">
        <v>1668</v>
      </c>
      <c r="I284" t="s">
        <v>1689</v>
      </c>
      <c r="J284" t="s">
        <v>1705</v>
      </c>
      <c r="K284" t="s">
        <v>1775</v>
      </c>
      <c r="M284" t="e">
        <f>IF($K$284="","",VLOOKUP($K$284,'03_Thresholds_Archetypes'!$A:$M,2,FALSE))</f>
        <v>#N/A</v>
      </c>
      <c r="N284" t="e">
        <f>IF($K$284="","",VLOOKUP($K$284,'03_Thresholds_Archetypes'!$A:$M,3,FALSE))</f>
        <v>#N/A</v>
      </c>
      <c r="O284" t="e">
        <f>IF($K$284="","",VLOOKUP($K$284,'03_Thresholds_Archetypes'!$A:$M,4,FALSE))</f>
        <v>#N/A</v>
      </c>
      <c r="P284" t="e">
        <f>IF($K$284="","",VLOOKUP($K$284,'03_Thresholds_Archetypes'!$A:$M,5,FALSE))</f>
        <v>#N/A</v>
      </c>
      <c r="Q284" t="e">
        <f>IF($K$284="","",VLOOKUP($K$284,'03_Thresholds_Archetypes'!$A:$M,6,FALSE))</f>
        <v>#N/A</v>
      </c>
      <c r="R284" t="e">
        <f>IF($K$284="","",VLOOKUP($K$284,'03_Thresholds_Archetypes'!$A:$M,7,FALSE))</f>
        <v>#N/A</v>
      </c>
      <c r="S284" t="e">
        <f>IF($K$284="","",VLOOKUP($K$284,'03_Thresholds_Archetypes'!$A:$M,8,FALSE))</f>
        <v>#N/A</v>
      </c>
      <c r="T284" t="e">
        <f>IF($K$284="","",VLOOKUP($K$284,'03_Thresholds_Archetypes'!$A:$M,9,FALSE))</f>
        <v>#N/A</v>
      </c>
      <c r="U284" t="e">
        <f>IF($K$284="","",VLOOKUP($K$284,'03_Thresholds_Archetypes'!$A:$M,10,FALSE))</f>
        <v>#N/A</v>
      </c>
      <c r="V284" t="e">
        <f>IF($K$284="","",VLOOKUP($K$284,'03_Thresholds_Archetypes'!$A:$M,11,FALSE))</f>
        <v>#N/A</v>
      </c>
      <c r="W284" t="e">
        <f>IF($K$284="","",VLOOKUP($K$284,'03_Thresholds_Archetypes'!$A:$M,12,FALSE))</f>
        <v>#N/A</v>
      </c>
      <c r="X284" t="e">
        <f>IF($K$284="","",VLOOKUP($K$284,'03_Thresholds_Archetypes'!$A:$M,13,FALSE))</f>
        <v>#N/A</v>
      </c>
      <c r="Y284" t="e">
        <f>IF($K$284="","",LOOKUP($L284,$M284:$R284,$S284:$X284))</f>
        <v>#N/A</v>
      </c>
      <c r="Z284">
        <f>IFERROR(VLOOKUP($A$284,'02_Benchmarks_by_NACE'!$A:$J,7,FALSE),"")</f>
        <v>1</v>
      </c>
      <c r="AA284">
        <f>IFERROR(VLOOKUP($A$284,'02_Benchmarks_by_NACE'!$A:$J,8,FALSE),"")</f>
        <v>1.5</v>
      </c>
      <c r="AB284">
        <f>IFERROR(VLOOKUP($A$284,'02_Benchmarks_by_NACE'!$A:$J,9,FALSE),"")</f>
        <v>2.5</v>
      </c>
      <c r="AC284">
        <f>IF(Z284="","",IF(LOWER($G$284)="lower_is_better",IF($L284&lt;=Z284*0.4,3,IF($L284&lt;=Z284*0.7,2,IF($L284&lt;=Z284,0,IF($L284&lt;=AB284,-2,-3)))),IF($L284&gt;=Z284*1.6,3,IF($L284&gt;=Z284*1.3,2,IF($L284&gt;=Z284,0,IF($L284&gt;=Z284/2,-2,-3))))))</f>
        <v>3</v>
      </c>
      <c r="AD284" t="e">
        <f>IF($K$284&lt;&gt;"",Y284,IF(Z284&lt;&gt;"",AC284,""))</f>
        <v>#N/A</v>
      </c>
      <c r="AE284" t="e">
        <f>IF(AD284="","",VLOOKUP(AD284,'04_WUStG_Mapping'!$A:$B,2,TRUE))</f>
        <v>#N/A</v>
      </c>
    </row>
    <row r="285" spans="1:31" x14ac:dyDescent="0.2">
      <c r="A285" t="s">
        <v>297</v>
      </c>
      <c r="B285" t="s">
        <v>645</v>
      </c>
      <c r="C285" t="s">
        <v>706</v>
      </c>
      <c r="D285" t="s">
        <v>832</v>
      </c>
      <c r="E285" t="s">
        <v>1221</v>
      </c>
      <c r="F285" t="s">
        <v>1612</v>
      </c>
      <c r="G285" t="s">
        <v>1626</v>
      </c>
      <c r="H285" t="s">
        <v>1669</v>
      </c>
      <c r="I285" t="s">
        <v>1689</v>
      </c>
      <c r="J285" t="s">
        <v>1706</v>
      </c>
      <c r="K285" t="s">
        <v>1754</v>
      </c>
      <c r="M285">
        <f>IF($K$285="","",VLOOKUP($K$285,'03_Thresholds_Archetypes'!$A:$M,2,FALSE))</f>
        <v>0</v>
      </c>
      <c r="N285">
        <f>IF($K$285="","",VLOOKUP($K$285,'03_Thresholds_Archetypes'!$A:$M,3,FALSE))</f>
        <v>0.4</v>
      </c>
      <c r="O285">
        <f>IF($K$285="","",VLOOKUP($K$285,'03_Thresholds_Archetypes'!$A:$M,4,FALSE))</f>
        <v>0.6</v>
      </c>
      <c r="P285">
        <f>IF($K$285="","",VLOOKUP($K$285,'03_Thresholds_Archetypes'!$A:$M,5,FALSE))</f>
        <v>0.75</v>
      </c>
      <c r="Q285">
        <f>IF($K$285="","",VLOOKUP($K$285,'03_Thresholds_Archetypes'!$A:$M,6,FALSE))</f>
        <v>0.9</v>
      </c>
      <c r="R285">
        <f>IF($K$285="","",VLOOKUP($K$285,'03_Thresholds_Archetypes'!$A:$M,7,FALSE))</f>
        <v>1000000000</v>
      </c>
      <c r="S285">
        <f>IF($K$285="","",VLOOKUP($K$285,'03_Thresholds_Archetypes'!$A:$M,8,FALSE))</f>
        <v>-3</v>
      </c>
      <c r="T285">
        <f>IF($K$285="","",VLOOKUP($K$285,'03_Thresholds_Archetypes'!$A:$M,9,FALSE))</f>
        <v>-2</v>
      </c>
      <c r="U285">
        <f>IF($K$285="","",VLOOKUP($K$285,'03_Thresholds_Archetypes'!$A:$M,10,FALSE))</f>
        <v>0</v>
      </c>
      <c r="V285">
        <f>IF($K$285="","",VLOOKUP($K$285,'03_Thresholds_Archetypes'!$A:$M,11,FALSE))</f>
        <v>2</v>
      </c>
      <c r="W285">
        <f>IF($K$285="","",VLOOKUP($K$285,'03_Thresholds_Archetypes'!$A:$M,12,FALSE))</f>
        <v>3</v>
      </c>
      <c r="X285">
        <f>IF($K$285="","",VLOOKUP($K$285,'03_Thresholds_Archetypes'!$A:$M,13,FALSE))</f>
        <v>3</v>
      </c>
      <c r="Y285">
        <f>IF($K$285="","",LOOKUP($L285,$M285:$R285,$S285:$X285))</f>
        <v>-3</v>
      </c>
      <c r="Z285">
        <f>IFERROR(VLOOKUP($A$285,'02_Benchmarks_by_NACE'!$A:$J,7,FALSE),"")</f>
        <v>4.95</v>
      </c>
      <c r="AA285">
        <f>IFERROR(VLOOKUP($A$285,'02_Benchmarks_by_NACE'!$A:$J,8,FALSE),"")</f>
        <v>1</v>
      </c>
      <c r="AB285">
        <f>IFERROR(VLOOKUP($A$285,'02_Benchmarks_by_NACE'!$A:$J,9,FALSE),"")</f>
        <v>1</v>
      </c>
      <c r="AC285">
        <f>IF(Z285="","",IF(LOWER($G$285)="lower_is_better",IF($L285&lt;=Z285*0.4,3,IF($L285&lt;=Z285*0.7,2,IF($L285&lt;=Z285,0,IF($L285&lt;=AB285,-2,-3)))),IF($L285&gt;=Z285*1.6,3,IF($L285&gt;=Z285*1.3,2,IF($L285&gt;=Z285,0,IF($L285&gt;=Z285/2,-2,-3))))))</f>
        <v>-3</v>
      </c>
      <c r="AD285">
        <f>IF($K$285&lt;&gt;"",Y285,IF(Z285&lt;&gt;"",AC285,""))</f>
        <v>-3</v>
      </c>
      <c r="AE285">
        <f>IF(AD285="","",VLOOKUP(AD285,'04_WUStG_Mapping'!$A:$B,2,TRUE))</f>
        <v>25</v>
      </c>
    </row>
    <row r="286" spans="1:31" x14ac:dyDescent="0.2">
      <c r="A286" t="s">
        <v>298</v>
      </c>
      <c r="B286" t="s">
        <v>645</v>
      </c>
      <c r="C286" t="s">
        <v>706</v>
      </c>
      <c r="D286" t="s">
        <v>832</v>
      </c>
      <c r="E286" t="s">
        <v>1222</v>
      </c>
      <c r="F286" t="s">
        <v>1602</v>
      </c>
      <c r="G286" t="s">
        <v>1626</v>
      </c>
      <c r="H286" t="s">
        <v>1670</v>
      </c>
      <c r="I286" t="s">
        <v>1688</v>
      </c>
      <c r="J286" t="s">
        <v>1700</v>
      </c>
      <c r="K286" t="s">
        <v>1753</v>
      </c>
      <c r="M286">
        <f>IF($K$286="","",VLOOKUP($K$286,'03_Thresholds_Archetypes'!$A:$M,2,FALSE))</f>
        <v>0</v>
      </c>
      <c r="N286">
        <f>IF($K$286="","",VLOOKUP($K$286,'03_Thresholds_Archetypes'!$A:$M,3,FALSE))</f>
        <v>30</v>
      </c>
      <c r="O286">
        <f>IF($K$286="","",VLOOKUP($K$286,'03_Thresholds_Archetypes'!$A:$M,4,FALSE))</f>
        <v>50</v>
      </c>
      <c r="P286">
        <f>IF($K$286="","",VLOOKUP($K$286,'03_Thresholds_Archetypes'!$A:$M,5,FALSE))</f>
        <v>70</v>
      </c>
      <c r="Q286">
        <f>IF($K$286="","",VLOOKUP($K$286,'03_Thresholds_Archetypes'!$A:$M,6,FALSE))</f>
        <v>90</v>
      </c>
      <c r="R286">
        <f>IF($K$286="","",VLOOKUP($K$286,'03_Thresholds_Archetypes'!$A:$M,7,FALSE))</f>
        <v>1000000000</v>
      </c>
      <c r="S286">
        <f>IF($K$286="","",VLOOKUP($K$286,'03_Thresholds_Archetypes'!$A:$M,8,FALSE))</f>
        <v>-3</v>
      </c>
      <c r="T286">
        <f>IF($K$286="","",VLOOKUP($K$286,'03_Thresholds_Archetypes'!$A:$M,9,FALSE))</f>
        <v>-2</v>
      </c>
      <c r="U286">
        <f>IF($K$286="","",VLOOKUP($K$286,'03_Thresholds_Archetypes'!$A:$M,10,FALSE))</f>
        <v>0</v>
      </c>
      <c r="V286">
        <f>IF($K$286="","",VLOOKUP($K$286,'03_Thresholds_Archetypes'!$A:$M,11,FALSE))</f>
        <v>2</v>
      </c>
      <c r="W286">
        <f>IF($K$286="","",VLOOKUP($K$286,'03_Thresholds_Archetypes'!$A:$M,12,FALSE))</f>
        <v>3</v>
      </c>
      <c r="X286">
        <f>IF($K$286="","",VLOOKUP($K$286,'03_Thresholds_Archetypes'!$A:$M,13,FALSE))</f>
        <v>3</v>
      </c>
      <c r="Y286">
        <f>IF($K$286="","",LOOKUP($L286,$M286:$R286,$S286:$X286))</f>
        <v>-3</v>
      </c>
      <c r="Z286">
        <f>IFERROR(VLOOKUP($A$286,'02_Benchmarks_by_NACE'!$A:$J,7,FALSE),"")</f>
        <v>39.5</v>
      </c>
      <c r="AA286">
        <f>IFERROR(VLOOKUP($A$286,'02_Benchmarks_by_NACE'!$A:$J,8,FALSE),"")</f>
        <v>59.25</v>
      </c>
      <c r="AB286">
        <f>IFERROR(VLOOKUP($A$286,'02_Benchmarks_by_NACE'!$A:$J,9,FALSE),"")</f>
        <v>98.75</v>
      </c>
      <c r="AC286">
        <f>IF(Z286="","",IF(LOWER($G$286)="lower_is_better",IF($L286&lt;=Z286*0.4,3,IF($L286&lt;=Z286*0.7,2,IF($L286&lt;=Z286,0,IF($L286&lt;=AB286,-2,-3)))),IF($L286&gt;=Z286*1.6,3,IF($L286&gt;=Z286*1.3,2,IF($L286&gt;=Z286,0,IF($L286&gt;=Z286/2,-2,-3))))))</f>
        <v>-3</v>
      </c>
      <c r="AD286">
        <f>IF($K$286&lt;&gt;"",Y286,IF(Z286&lt;&gt;"",AC286,""))</f>
        <v>-3</v>
      </c>
      <c r="AE286">
        <f>IF(AD286="","",VLOOKUP(AD286,'04_WUStG_Mapping'!$A:$B,2,TRUE))</f>
        <v>25</v>
      </c>
    </row>
    <row r="287" spans="1:31" x14ac:dyDescent="0.2">
      <c r="A287" t="s">
        <v>299</v>
      </c>
      <c r="B287" t="s">
        <v>645</v>
      </c>
      <c r="C287" t="s">
        <v>707</v>
      </c>
      <c r="D287" t="s">
        <v>833</v>
      </c>
      <c r="E287" t="s">
        <v>1223</v>
      </c>
      <c r="F287" t="s">
        <v>1607</v>
      </c>
      <c r="G287" t="s">
        <v>1626</v>
      </c>
      <c r="H287" t="s">
        <v>1662</v>
      </c>
      <c r="I287" t="s">
        <v>1686</v>
      </c>
      <c r="J287" t="s">
        <v>1700</v>
      </c>
      <c r="K287" t="s">
        <v>1774</v>
      </c>
      <c r="M287" t="e">
        <f>IF($K$287="","",VLOOKUP($K$287,'03_Thresholds_Archetypes'!$A:$M,2,FALSE))</f>
        <v>#N/A</v>
      </c>
      <c r="N287" t="e">
        <f>IF($K$287="","",VLOOKUP($K$287,'03_Thresholds_Archetypes'!$A:$M,3,FALSE))</f>
        <v>#N/A</v>
      </c>
      <c r="O287" t="e">
        <f>IF($K$287="","",VLOOKUP($K$287,'03_Thresholds_Archetypes'!$A:$M,4,FALSE))</f>
        <v>#N/A</v>
      </c>
      <c r="P287" t="e">
        <f>IF($K$287="","",VLOOKUP($K$287,'03_Thresholds_Archetypes'!$A:$M,5,FALSE))</f>
        <v>#N/A</v>
      </c>
      <c r="Q287" t="e">
        <f>IF($K$287="","",VLOOKUP($K$287,'03_Thresholds_Archetypes'!$A:$M,6,FALSE))</f>
        <v>#N/A</v>
      </c>
      <c r="R287" t="e">
        <f>IF($K$287="","",VLOOKUP($K$287,'03_Thresholds_Archetypes'!$A:$M,7,FALSE))</f>
        <v>#N/A</v>
      </c>
      <c r="S287" t="e">
        <f>IF($K$287="","",VLOOKUP($K$287,'03_Thresholds_Archetypes'!$A:$M,8,FALSE))</f>
        <v>#N/A</v>
      </c>
      <c r="T287" t="e">
        <f>IF($K$287="","",VLOOKUP($K$287,'03_Thresholds_Archetypes'!$A:$M,9,FALSE))</f>
        <v>#N/A</v>
      </c>
      <c r="U287" t="e">
        <f>IF($K$287="","",VLOOKUP($K$287,'03_Thresholds_Archetypes'!$A:$M,10,FALSE))</f>
        <v>#N/A</v>
      </c>
      <c r="V287" t="e">
        <f>IF($K$287="","",VLOOKUP($K$287,'03_Thresholds_Archetypes'!$A:$M,11,FALSE))</f>
        <v>#N/A</v>
      </c>
      <c r="W287" t="e">
        <f>IF($K$287="","",VLOOKUP($K$287,'03_Thresholds_Archetypes'!$A:$M,12,FALSE))</f>
        <v>#N/A</v>
      </c>
      <c r="X287" t="e">
        <f>IF($K$287="","",VLOOKUP($K$287,'03_Thresholds_Archetypes'!$A:$M,13,FALSE))</f>
        <v>#N/A</v>
      </c>
      <c r="Y287" t="e">
        <f>IF($K$287="","",LOOKUP($L287,$M287:$R287,$S287:$X287))</f>
        <v>#N/A</v>
      </c>
      <c r="Z287">
        <f>IFERROR(VLOOKUP($A$287,'02_Benchmarks_by_NACE'!$A:$J,7,FALSE),"")</f>
        <v>0.64500000000000002</v>
      </c>
      <c r="AA287">
        <f>IFERROR(VLOOKUP($A$287,'02_Benchmarks_by_NACE'!$A:$J,8,FALSE),"")</f>
        <v>0.96750000000000003</v>
      </c>
      <c r="AB287">
        <f>IFERROR(VLOOKUP($A$287,'02_Benchmarks_by_NACE'!$A:$J,9,FALSE),"")</f>
        <v>1</v>
      </c>
      <c r="AC287">
        <f>IF(Z287="","",IF(LOWER($G$287)="lower_is_better",IF($L287&lt;=Z287*0.4,3,IF($L287&lt;=Z287*0.7,2,IF($L287&lt;=Z287,0,IF($L287&lt;=AB287,-2,-3)))),IF($L287&gt;=Z287*1.6,3,IF($L287&gt;=Z287*1.3,2,IF($L287&gt;=Z287,0,IF($L287&gt;=Z287/2,-2,-3))))))</f>
        <v>-3</v>
      </c>
      <c r="AD287" t="e">
        <f>IF($K$287&lt;&gt;"",Y287,IF(Z287&lt;&gt;"",AC287,""))</f>
        <v>#N/A</v>
      </c>
      <c r="AE287" t="e">
        <f>IF(AD287="","",VLOOKUP(AD287,'04_WUStG_Mapping'!$A:$B,2,TRUE))</f>
        <v>#N/A</v>
      </c>
    </row>
    <row r="288" spans="1:31" x14ac:dyDescent="0.2">
      <c r="A288" t="s">
        <v>300</v>
      </c>
      <c r="B288" t="s">
        <v>645</v>
      </c>
      <c r="C288" t="s">
        <v>707</v>
      </c>
      <c r="D288" t="s">
        <v>833</v>
      </c>
      <c r="E288" t="s">
        <v>1224</v>
      </c>
      <c r="F288" t="s">
        <v>1602</v>
      </c>
      <c r="G288" t="s">
        <v>1627</v>
      </c>
      <c r="H288" t="s">
        <v>1663</v>
      </c>
      <c r="I288" t="s">
        <v>1632</v>
      </c>
      <c r="J288" t="s">
        <v>1700</v>
      </c>
      <c r="K288" t="s">
        <v>1775</v>
      </c>
      <c r="M288" t="e">
        <f>IF($K$288="","",VLOOKUP($K$288,'03_Thresholds_Archetypes'!$A:$M,2,FALSE))</f>
        <v>#N/A</v>
      </c>
      <c r="N288" t="e">
        <f>IF($K$288="","",VLOOKUP($K$288,'03_Thresholds_Archetypes'!$A:$M,3,FALSE))</f>
        <v>#N/A</v>
      </c>
      <c r="O288" t="e">
        <f>IF($K$288="","",VLOOKUP($K$288,'03_Thresholds_Archetypes'!$A:$M,4,FALSE))</f>
        <v>#N/A</v>
      </c>
      <c r="P288" t="e">
        <f>IF($K$288="","",VLOOKUP($K$288,'03_Thresholds_Archetypes'!$A:$M,5,FALSE))</f>
        <v>#N/A</v>
      </c>
      <c r="Q288" t="e">
        <f>IF($K$288="","",VLOOKUP($K$288,'03_Thresholds_Archetypes'!$A:$M,6,FALSE))</f>
        <v>#N/A</v>
      </c>
      <c r="R288" t="e">
        <f>IF($K$288="","",VLOOKUP($K$288,'03_Thresholds_Archetypes'!$A:$M,7,FALSE))</f>
        <v>#N/A</v>
      </c>
      <c r="S288" t="e">
        <f>IF($K$288="","",VLOOKUP($K$288,'03_Thresholds_Archetypes'!$A:$M,8,FALSE))</f>
        <v>#N/A</v>
      </c>
      <c r="T288" t="e">
        <f>IF($K$288="","",VLOOKUP($K$288,'03_Thresholds_Archetypes'!$A:$M,9,FALSE))</f>
        <v>#N/A</v>
      </c>
      <c r="U288" t="e">
        <f>IF($K$288="","",VLOOKUP($K$288,'03_Thresholds_Archetypes'!$A:$M,10,FALSE))</f>
        <v>#N/A</v>
      </c>
      <c r="V288" t="e">
        <f>IF($K$288="","",VLOOKUP($K$288,'03_Thresholds_Archetypes'!$A:$M,11,FALSE))</f>
        <v>#N/A</v>
      </c>
      <c r="W288" t="e">
        <f>IF($K$288="","",VLOOKUP($K$288,'03_Thresholds_Archetypes'!$A:$M,12,FALSE))</f>
        <v>#N/A</v>
      </c>
      <c r="X288" t="e">
        <f>IF($K$288="","",VLOOKUP($K$288,'03_Thresholds_Archetypes'!$A:$M,13,FALSE))</f>
        <v>#N/A</v>
      </c>
      <c r="Y288" t="e">
        <f>IF($K$288="","",LOOKUP($L288,$M288:$R288,$S288:$X288))</f>
        <v>#N/A</v>
      </c>
      <c r="Z288">
        <f>IFERROR(VLOOKUP($A$288,'02_Benchmarks_by_NACE'!$A:$J,7,FALSE),"")</f>
        <v>15.5</v>
      </c>
      <c r="AA288">
        <f>IFERROR(VLOOKUP($A$288,'02_Benchmarks_by_NACE'!$A:$J,8,FALSE),"")</f>
        <v>23.25</v>
      </c>
      <c r="AB288">
        <f>IFERROR(VLOOKUP($A$288,'02_Benchmarks_by_NACE'!$A:$J,9,FALSE),"")</f>
        <v>38.75</v>
      </c>
      <c r="AC288">
        <f>IF(Z288="","",IF(LOWER($G$288)="lower_is_better",IF($L288&lt;=Z288*0.4,3,IF($L288&lt;=Z288*0.7,2,IF($L288&lt;=Z288,0,IF($L288&lt;=AB288,-2,-3)))),IF($L288&gt;=Z288*1.6,3,IF($L288&gt;=Z288*1.3,2,IF($L288&gt;=Z288,0,IF($L288&gt;=Z288/2,-2,-3))))))</f>
        <v>3</v>
      </c>
      <c r="AD288" t="e">
        <f>IF($K$288&lt;&gt;"",Y288,IF(Z288&lt;&gt;"",AC288,""))</f>
        <v>#N/A</v>
      </c>
      <c r="AE288" t="e">
        <f>IF(AD288="","",VLOOKUP(AD288,'04_WUStG_Mapping'!$A:$B,2,TRUE))</f>
        <v>#N/A</v>
      </c>
    </row>
    <row r="289" spans="1:31" x14ac:dyDescent="0.2">
      <c r="A289" t="s">
        <v>301</v>
      </c>
      <c r="B289" t="s">
        <v>645</v>
      </c>
      <c r="C289" t="s">
        <v>707</v>
      </c>
      <c r="D289" t="s">
        <v>833</v>
      </c>
      <c r="E289" t="s">
        <v>1225</v>
      </c>
      <c r="F289" t="s">
        <v>1608</v>
      </c>
      <c r="G289" t="s">
        <v>1626</v>
      </c>
      <c r="H289" t="s">
        <v>1664</v>
      </c>
      <c r="I289" t="s">
        <v>1686</v>
      </c>
      <c r="J289" t="s">
        <v>1700</v>
      </c>
      <c r="K289" t="s">
        <v>1774</v>
      </c>
      <c r="M289" t="e">
        <f>IF($K$289="","",VLOOKUP($K$289,'03_Thresholds_Archetypes'!$A:$M,2,FALSE))</f>
        <v>#N/A</v>
      </c>
      <c r="N289" t="e">
        <f>IF($K$289="","",VLOOKUP($K$289,'03_Thresholds_Archetypes'!$A:$M,3,FALSE))</f>
        <v>#N/A</v>
      </c>
      <c r="O289" t="e">
        <f>IF($K$289="","",VLOOKUP($K$289,'03_Thresholds_Archetypes'!$A:$M,4,FALSE))</f>
        <v>#N/A</v>
      </c>
      <c r="P289" t="e">
        <f>IF($K$289="","",VLOOKUP($K$289,'03_Thresholds_Archetypes'!$A:$M,5,FALSE))</f>
        <v>#N/A</v>
      </c>
      <c r="Q289" t="e">
        <f>IF($K$289="","",VLOOKUP($K$289,'03_Thresholds_Archetypes'!$A:$M,6,FALSE))</f>
        <v>#N/A</v>
      </c>
      <c r="R289" t="e">
        <f>IF($K$289="","",VLOOKUP($K$289,'03_Thresholds_Archetypes'!$A:$M,7,FALSE))</f>
        <v>#N/A</v>
      </c>
      <c r="S289" t="e">
        <f>IF($K$289="","",VLOOKUP($K$289,'03_Thresholds_Archetypes'!$A:$M,8,FALSE))</f>
        <v>#N/A</v>
      </c>
      <c r="T289" t="e">
        <f>IF($K$289="","",VLOOKUP($K$289,'03_Thresholds_Archetypes'!$A:$M,9,FALSE))</f>
        <v>#N/A</v>
      </c>
      <c r="U289" t="e">
        <f>IF($K$289="","",VLOOKUP($K$289,'03_Thresholds_Archetypes'!$A:$M,10,FALSE))</f>
        <v>#N/A</v>
      </c>
      <c r="V289" t="e">
        <f>IF($K$289="","",VLOOKUP($K$289,'03_Thresholds_Archetypes'!$A:$M,11,FALSE))</f>
        <v>#N/A</v>
      </c>
      <c r="W289" t="e">
        <f>IF($K$289="","",VLOOKUP($K$289,'03_Thresholds_Archetypes'!$A:$M,12,FALSE))</f>
        <v>#N/A</v>
      </c>
      <c r="X289" t="e">
        <f>IF($K$289="","",VLOOKUP($K$289,'03_Thresholds_Archetypes'!$A:$M,13,FALSE))</f>
        <v>#N/A</v>
      </c>
      <c r="Y289" t="e">
        <f>IF($K$289="","",LOOKUP($L289,$M289:$R289,$S289:$X289))</f>
        <v>#N/A</v>
      </c>
      <c r="Z289">
        <f>IFERROR(VLOOKUP($A$289,'02_Benchmarks_by_NACE'!$A:$J,7,FALSE),"")</f>
        <v>1.5</v>
      </c>
      <c r="AA289">
        <f>IFERROR(VLOOKUP($A$289,'02_Benchmarks_by_NACE'!$A:$J,8,FALSE),"")</f>
        <v>2.25</v>
      </c>
      <c r="AB289">
        <f>IFERROR(VLOOKUP($A$289,'02_Benchmarks_by_NACE'!$A:$J,9,FALSE),"")</f>
        <v>3.75</v>
      </c>
      <c r="AC289">
        <f>IF(Z289="","",IF(LOWER($G$289)="lower_is_better",IF($L289&lt;=Z289*0.4,3,IF($L289&lt;=Z289*0.7,2,IF($L289&lt;=Z289,0,IF($L289&lt;=AB289,-2,-3)))),IF($L289&gt;=Z289*1.6,3,IF($L289&gt;=Z289*1.3,2,IF($L289&gt;=Z289,0,IF($L289&gt;=Z289/2,-2,-3))))))</f>
        <v>-3</v>
      </c>
      <c r="AD289" t="e">
        <f>IF($K$289&lt;&gt;"",Y289,IF(Z289&lt;&gt;"",AC289,""))</f>
        <v>#N/A</v>
      </c>
      <c r="AE289" t="e">
        <f>IF(AD289="","",VLOOKUP(AD289,'04_WUStG_Mapping'!$A:$B,2,TRUE))</f>
        <v>#N/A</v>
      </c>
    </row>
    <row r="290" spans="1:31" x14ac:dyDescent="0.2">
      <c r="A290" t="s">
        <v>302</v>
      </c>
      <c r="B290" t="s">
        <v>645</v>
      </c>
      <c r="C290" t="s">
        <v>708</v>
      </c>
      <c r="D290" t="s">
        <v>834</v>
      </c>
      <c r="E290" t="s">
        <v>1226</v>
      </c>
      <c r="F290" t="s">
        <v>1613</v>
      </c>
      <c r="G290" t="s">
        <v>1626</v>
      </c>
      <c r="H290" t="s">
        <v>1671</v>
      </c>
      <c r="I290" t="s">
        <v>1690</v>
      </c>
      <c r="J290" t="s">
        <v>1700</v>
      </c>
      <c r="K290" t="s">
        <v>1774</v>
      </c>
      <c r="M290" t="e">
        <f>IF($K$290="","",VLOOKUP($K$290,'03_Thresholds_Archetypes'!$A:$M,2,FALSE))</f>
        <v>#N/A</v>
      </c>
      <c r="N290" t="e">
        <f>IF($K$290="","",VLOOKUP($K$290,'03_Thresholds_Archetypes'!$A:$M,3,FALSE))</f>
        <v>#N/A</v>
      </c>
      <c r="O290" t="e">
        <f>IF($K$290="","",VLOOKUP($K$290,'03_Thresholds_Archetypes'!$A:$M,4,FALSE))</f>
        <v>#N/A</v>
      </c>
      <c r="P290" t="e">
        <f>IF($K$290="","",VLOOKUP($K$290,'03_Thresholds_Archetypes'!$A:$M,5,FALSE))</f>
        <v>#N/A</v>
      </c>
      <c r="Q290" t="e">
        <f>IF($K$290="","",VLOOKUP($K$290,'03_Thresholds_Archetypes'!$A:$M,6,FALSE))</f>
        <v>#N/A</v>
      </c>
      <c r="R290" t="e">
        <f>IF($K$290="","",VLOOKUP($K$290,'03_Thresholds_Archetypes'!$A:$M,7,FALSE))</f>
        <v>#N/A</v>
      </c>
      <c r="S290" t="e">
        <f>IF($K$290="","",VLOOKUP($K$290,'03_Thresholds_Archetypes'!$A:$M,8,FALSE))</f>
        <v>#N/A</v>
      </c>
      <c r="T290" t="e">
        <f>IF($K$290="","",VLOOKUP($K$290,'03_Thresholds_Archetypes'!$A:$M,9,FALSE))</f>
        <v>#N/A</v>
      </c>
      <c r="U290" t="e">
        <f>IF($K$290="","",VLOOKUP($K$290,'03_Thresholds_Archetypes'!$A:$M,10,FALSE))</f>
        <v>#N/A</v>
      </c>
      <c r="V290" t="e">
        <f>IF($K$290="","",VLOOKUP($K$290,'03_Thresholds_Archetypes'!$A:$M,11,FALSE))</f>
        <v>#N/A</v>
      </c>
      <c r="W290" t="e">
        <f>IF($K$290="","",VLOOKUP($K$290,'03_Thresholds_Archetypes'!$A:$M,12,FALSE))</f>
        <v>#N/A</v>
      </c>
      <c r="X290" t="e">
        <f>IF($K$290="","",VLOOKUP($K$290,'03_Thresholds_Archetypes'!$A:$M,13,FALSE))</f>
        <v>#N/A</v>
      </c>
      <c r="Y290" t="e">
        <f>IF($K$290="","",LOOKUP($L290,$M290:$R290,$S290:$X290))</f>
        <v>#N/A</v>
      </c>
      <c r="Z290">
        <f>IFERROR(VLOOKUP($A$290,'02_Benchmarks_by_NACE'!$A:$J,7,FALSE),"")</f>
        <v>0.5</v>
      </c>
      <c r="AA290">
        <f>IFERROR(VLOOKUP($A$290,'02_Benchmarks_by_NACE'!$A:$J,8,FALSE),"")</f>
        <v>0.75</v>
      </c>
      <c r="AB290">
        <f>IFERROR(VLOOKUP($A$290,'02_Benchmarks_by_NACE'!$A:$J,9,FALSE),"")</f>
        <v>0.9</v>
      </c>
      <c r="AC290">
        <f>IF(Z290="","",IF(LOWER($G$290)="lower_is_better",IF($L290&lt;=Z290*0.4,3,IF($L290&lt;=Z290*0.7,2,IF($L290&lt;=Z290,0,IF($L290&lt;=AB290,-2,-3)))),IF($L290&gt;=Z290*1.6,3,IF($L290&gt;=Z290*1.3,2,IF($L290&gt;=Z290,0,IF($L290&gt;=Z290/2,-2,-3))))))</f>
        <v>-3</v>
      </c>
      <c r="AD290" t="e">
        <f>IF($K$290&lt;&gt;"",Y290,IF(Z290&lt;&gt;"",AC290,""))</f>
        <v>#N/A</v>
      </c>
      <c r="AE290" t="e">
        <f>IF(AD290="","",VLOOKUP(AD290,'04_WUStG_Mapping'!$A:$B,2,TRUE))</f>
        <v>#N/A</v>
      </c>
    </row>
    <row r="291" spans="1:31" x14ac:dyDescent="0.2">
      <c r="A291" t="s">
        <v>303</v>
      </c>
      <c r="B291" t="s">
        <v>645</v>
      </c>
      <c r="C291" t="s">
        <v>708</v>
      </c>
      <c r="D291" t="s">
        <v>834</v>
      </c>
      <c r="E291" t="s">
        <v>1227</v>
      </c>
      <c r="F291" t="s">
        <v>1614</v>
      </c>
      <c r="G291" t="s">
        <v>1627</v>
      </c>
      <c r="H291" t="s">
        <v>1656</v>
      </c>
      <c r="I291" t="s">
        <v>1690</v>
      </c>
      <c r="J291" t="s">
        <v>1700</v>
      </c>
      <c r="K291" t="s">
        <v>1775</v>
      </c>
      <c r="M291" t="e">
        <f>IF($K$291="","",VLOOKUP($K$291,'03_Thresholds_Archetypes'!$A:$M,2,FALSE))</f>
        <v>#N/A</v>
      </c>
      <c r="N291" t="e">
        <f>IF($K$291="","",VLOOKUP($K$291,'03_Thresholds_Archetypes'!$A:$M,3,FALSE))</f>
        <v>#N/A</v>
      </c>
      <c r="O291" t="e">
        <f>IF($K$291="","",VLOOKUP($K$291,'03_Thresholds_Archetypes'!$A:$M,4,FALSE))</f>
        <v>#N/A</v>
      </c>
      <c r="P291" t="e">
        <f>IF($K$291="","",VLOOKUP($K$291,'03_Thresholds_Archetypes'!$A:$M,5,FALSE))</f>
        <v>#N/A</v>
      </c>
      <c r="Q291" t="e">
        <f>IF($K$291="","",VLOOKUP($K$291,'03_Thresholds_Archetypes'!$A:$M,6,FALSE))</f>
        <v>#N/A</v>
      </c>
      <c r="R291" t="e">
        <f>IF($K$291="","",VLOOKUP($K$291,'03_Thresholds_Archetypes'!$A:$M,7,FALSE))</f>
        <v>#N/A</v>
      </c>
      <c r="S291" t="e">
        <f>IF($K$291="","",VLOOKUP($K$291,'03_Thresholds_Archetypes'!$A:$M,8,FALSE))</f>
        <v>#N/A</v>
      </c>
      <c r="T291" t="e">
        <f>IF($K$291="","",VLOOKUP($K$291,'03_Thresholds_Archetypes'!$A:$M,9,FALSE))</f>
        <v>#N/A</v>
      </c>
      <c r="U291" t="e">
        <f>IF($K$291="","",VLOOKUP($K$291,'03_Thresholds_Archetypes'!$A:$M,10,FALSE))</f>
        <v>#N/A</v>
      </c>
      <c r="V291" t="e">
        <f>IF($K$291="","",VLOOKUP($K$291,'03_Thresholds_Archetypes'!$A:$M,11,FALSE))</f>
        <v>#N/A</v>
      </c>
      <c r="W291" t="e">
        <f>IF($K$291="","",VLOOKUP($K$291,'03_Thresholds_Archetypes'!$A:$M,12,FALSE))</f>
        <v>#N/A</v>
      </c>
      <c r="X291" t="e">
        <f>IF($K$291="","",VLOOKUP($K$291,'03_Thresholds_Archetypes'!$A:$M,13,FALSE))</f>
        <v>#N/A</v>
      </c>
      <c r="Y291" t="e">
        <f>IF($K$291="","",LOOKUP($L291,$M291:$R291,$S291:$X291))</f>
        <v>#N/A</v>
      </c>
      <c r="Z291">
        <f>IFERROR(VLOOKUP($A$291,'02_Benchmarks_by_NACE'!$A:$J,7,FALSE),"")</f>
        <v>3</v>
      </c>
      <c r="AA291">
        <f>IFERROR(VLOOKUP($A$291,'02_Benchmarks_by_NACE'!$A:$J,8,FALSE),"")</f>
        <v>4.5</v>
      </c>
      <c r="AB291">
        <f>IFERROR(VLOOKUP($A$291,'02_Benchmarks_by_NACE'!$A:$J,9,FALSE),"")</f>
        <v>7.5</v>
      </c>
      <c r="AC291">
        <f>IF(Z291="","",IF(LOWER($G$291)="lower_is_better",IF($L291&lt;=Z291*0.4,3,IF($L291&lt;=Z291*0.7,2,IF($L291&lt;=Z291,0,IF($L291&lt;=AB291,-2,-3)))),IF($L291&gt;=Z291*1.6,3,IF($L291&gt;=Z291*1.3,2,IF($L291&gt;=Z291,0,IF($L291&gt;=Z291/2,-2,-3))))))</f>
        <v>3</v>
      </c>
      <c r="AD291" t="e">
        <f>IF($K$291&lt;&gt;"",Y291,IF(Z291&lt;&gt;"",AC291,""))</f>
        <v>#N/A</v>
      </c>
      <c r="AE291" t="e">
        <f>IF(AD291="","",VLOOKUP(AD291,'04_WUStG_Mapping'!$A:$B,2,TRUE))</f>
        <v>#N/A</v>
      </c>
    </row>
    <row r="292" spans="1:31" x14ac:dyDescent="0.2">
      <c r="A292" t="s">
        <v>304</v>
      </c>
      <c r="B292" t="s">
        <v>645</v>
      </c>
      <c r="C292" t="s">
        <v>708</v>
      </c>
      <c r="D292" t="s">
        <v>834</v>
      </c>
      <c r="E292" t="s">
        <v>1228</v>
      </c>
      <c r="F292" t="s">
        <v>1602</v>
      </c>
      <c r="G292" t="s">
        <v>1626</v>
      </c>
      <c r="H292" t="s">
        <v>1657</v>
      </c>
      <c r="I292" t="s">
        <v>1690</v>
      </c>
      <c r="J292" t="s">
        <v>1698</v>
      </c>
      <c r="K292" t="s">
        <v>1753</v>
      </c>
      <c r="M292">
        <f>IF($K$292="","",VLOOKUP($K$292,'03_Thresholds_Archetypes'!$A:$M,2,FALSE))</f>
        <v>0</v>
      </c>
      <c r="N292">
        <f>IF($K$292="","",VLOOKUP($K$292,'03_Thresholds_Archetypes'!$A:$M,3,FALSE))</f>
        <v>30</v>
      </c>
      <c r="O292">
        <f>IF($K$292="","",VLOOKUP($K$292,'03_Thresholds_Archetypes'!$A:$M,4,FALSE))</f>
        <v>50</v>
      </c>
      <c r="P292">
        <f>IF($K$292="","",VLOOKUP($K$292,'03_Thresholds_Archetypes'!$A:$M,5,FALSE))</f>
        <v>70</v>
      </c>
      <c r="Q292">
        <f>IF($K$292="","",VLOOKUP($K$292,'03_Thresholds_Archetypes'!$A:$M,6,FALSE))</f>
        <v>90</v>
      </c>
      <c r="R292">
        <f>IF($K$292="","",VLOOKUP($K$292,'03_Thresholds_Archetypes'!$A:$M,7,FALSE))</f>
        <v>1000000000</v>
      </c>
      <c r="S292">
        <f>IF($K$292="","",VLOOKUP($K$292,'03_Thresholds_Archetypes'!$A:$M,8,FALSE))</f>
        <v>-3</v>
      </c>
      <c r="T292">
        <f>IF($K$292="","",VLOOKUP($K$292,'03_Thresholds_Archetypes'!$A:$M,9,FALSE))</f>
        <v>-2</v>
      </c>
      <c r="U292">
        <f>IF($K$292="","",VLOOKUP($K$292,'03_Thresholds_Archetypes'!$A:$M,10,FALSE))</f>
        <v>0</v>
      </c>
      <c r="V292">
        <f>IF($K$292="","",VLOOKUP($K$292,'03_Thresholds_Archetypes'!$A:$M,11,FALSE))</f>
        <v>2</v>
      </c>
      <c r="W292">
        <f>IF($K$292="","",VLOOKUP($K$292,'03_Thresholds_Archetypes'!$A:$M,12,FALSE))</f>
        <v>3</v>
      </c>
      <c r="X292">
        <f>IF($K$292="","",VLOOKUP($K$292,'03_Thresholds_Archetypes'!$A:$M,13,FALSE))</f>
        <v>3</v>
      </c>
      <c r="Y292">
        <f>IF($K$292="","",LOOKUP($L292,$M292:$R292,$S292:$X292))</f>
        <v>-3</v>
      </c>
      <c r="Z292">
        <f>IFERROR(VLOOKUP($A$292,'02_Benchmarks_by_NACE'!$A:$J,7,FALSE),"")</f>
        <v>82</v>
      </c>
      <c r="AA292">
        <f>IFERROR(VLOOKUP($A$292,'02_Benchmarks_by_NACE'!$A:$J,8,FALSE),"")</f>
        <v>100</v>
      </c>
      <c r="AB292">
        <f>IFERROR(VLOOKUP($A$292,'02_Benchmarks_by_NACE'!$A:$J,9,FALSE),"")</f>
        <v>100</v>
      </c>
      <c r="AC292">
        <f>IF(Z292="","",IF(LOWER($G$292)="lower_is_better",IF($L292&lt;=Z292*0.4,3,IF($L292&lt;=Z292*0.7,2,IF($L292&lt;=Z292,0,IF($L292&lt;=AB292,-2,-3)))),IF($L292&gt;=Z292*1.6,3,IF($L292&gt;=Z292*1.3,2,IF($L292&gt;=Z292,0,IF($L292&gt;=Z292/2,-2,-3))))))</f>
        <v>-3</v>
      </c>
      <c r="AD292">
        <f>IF($K$292&lt;&gt;"",Y292,IF(Z292&lt;&gt;"",AC292,""))</f>
        <v>-3</v>
      </c>
      <c r="AE292">
        <f>IF(AD292="","",VLOOKUP(AD292,'04_WUStG_Mapping'!$A:$B,2,TRUE))</f>
        <v>25</v>
      </c>
    </row>
    <row r="293" spans="1:31" x14ac:dyDescent="0.2">
      <c r="A293" t="s">
        <v>305</v>
      </c>
      <c r="B293" t="s">
        <v>645</v>
      </c>
      <c r="C293" t="s">
        <v>709</v>
      </c>
      <c r="D293" t="s">
        <v>835</v>
      </c>
      <c r="E293" t="s">
        <v>1229</v>
      </c>
      <c r="F293" t="s">
        <v>1606</v>
      </c>
      <c r="G293" t="s">
        <v>1627</v>
      </c>
      <c r="H293" t="s">
        <v>1659</v>
      </c>
      <c r="I293" t="s">
        <v>1685</v>
      </c>
      <c r="J293" t="s">
        <v>1700</v>
      </c>
      <c r="K293" t="s">
        <v>1755</v>
      </c>
      <c r="M293">
        <f>IF($K$293="","",VLOOKUP($K$293,'03_Thresholds_Archetypes'!$A:$M,2,FALSE))</f>
        <v>0</v>
      </c>
      <c r="N293">
        <f>IF($K$293="","",VLOOKUP($K$293,'03_Thresholds_Archetypes'!$A:$M,3,FALSE))</f>
        <v>1</v>
      </c>
      <c r="O293">
        <f>IF($K$293="","",VLOOKUP($K$293,'03_Thresholds_Archetypes'!$A:$M,4,FALSE))</f>
        <v>3</v>
      </c>
      <c r="P293">
        <f>IF($K$293="","",VLOOKUP($K$293,'03_Thresholds_Archetypes'!$A:$M,5,FALSE))</f>
        <v>5</v>
      </c>
      <c r="Q293">
        <f>IF($K$293="","",VLOOKUP($K$293,'03_Thresholds_Archetypes'!$A:$M,6,FALSE))</f>
        <v>1000000000</v>
      </c>
      <c r="R293">
        <f>IF($K$293="","",VLOOKUP($K$293,'03_Thresholds_Archetypes'!$A:$M,7,FALSE))</f>
        <v>1000000000</v>
      </c>
      <c r="S293">
        <f>IF($K$293="","",VLOOKUP($K$293,'03_Thresholds_Archetypes'!$A:$M,8,FALSE))</f>
        <v>3</v>
      </c>
      <c r="T293">
        <f>IF($K$293="","",VLOOKUP($K$293,'03_Thresholds_Archetypes'!$A:$M,9,FALSE))</f>
        <v>2</v>
      </c>
      <c r="U293">
        <f>IF($K$293="","",VLOOKUP($K$293,'03_Thresholds_Archetypes'!$A:$M,10,FALSE))</f>
        <v>0</v>
      </c>
      <c r="V293">
        <f>IF($K$293="","",VLOOKUP($K$293,'03_Thresholds_Archetypes'!$A:$M,11,FALSE))</f>
        <v>-2</v>
      </c>
      <c r="W293">
        <f>IF($K$293="","",VLOOKUP($K$293,'03_Thresholds_Archetypes'!$A:$M,12,FALSE))</f>
        <v>-3</v>
      </c>
      <c r="X293">
        <f>IF($K$293="","",VLOOKUP($K$293,'03_Thresholds_Archetypes'!$A:$M,13,FALSE))</f>
        <v>-3</v>
      </c>
      <c r="Y293">
        <f>IF($K$293="","",LOOKUP($L293,$M293:$R293,$S293:$X293))</f>
        <v>3</v>
      </c>
      <c r="Z293">
        <f>IFERROR(VLOOKUP($A$293,'02_Benchmarks_by_NACE'!$A:$J,7,FALSE),"")</f>
        <v>0.5</v>
      </c>
      <c r="AA293">
        <f>IFERROR(VLOOKUP($A$293,'02_Benchmarks_by_NACE'!$A:$J,8,FALSE),"")</f>
        <v>0.75</v>
      </c>
      <c r="AB293">
        <f>IFERROR(VLOOKUP($A$293,'02_Benchmarks_by_NACE'!$A:$J,9,FALSE),"")</f>
        <v>1.25</v>
      </c>
      <c r="AC293">
        <f>IF(Z293="","",IF(LOWER($G$293)="lower_is_better",IF($L293&lt;=Z293*0.4,3,IF($L293&lt;=Z293*0.7,2,IF($L293&lt;=Z293,0,IF($L293&lt;=AB293,-2,-3)))),IF($L293&gt;=Z293*1.6,3,IF($L293&gt;=Z293*1.3,2,IF($L293&gt;=Z293,0,IF($L293&gt;=Z293/2,-2,-3))))))</f>
        <v>3</v>
      </c>
      <c r="AD293">
        <f>IF($K$293&lt;&gt;"",Y293,IF(Z293&lt;&gt;"",AC293,""))</f>
        <v>3</v>
      </c>
      <c r="AE293">
        <f>IF(AD293="","",VLOOKUP(AD293,'04_WUStG_Mapping'!$A:$B,2,TRUE))</f>
        <v>0</v>
      </c>
    </row>
    <row r="294" spans="1:31" x14ac:dyDescent="0.2">
      <c r="A294" t="s">
        <v>306</v>
      </c>
      <c r="B294" t="s">
        <v>645</v>
      </c>
      <c r="C294" t="s">
        <v>709</v>
      </c>
      <c r="D294" t="s">
        <v>835</v>
      </c>
      <c r="E294" t="s">
        <v>1230</v>
      </c>
      <c r="F294" t="s">
        <v>1607</v>
      </c>
      <c r="G294" t="s">
        <v>1626</v>
      </c>
      <c r="H294" t="s">
        <v>1660</v>
      </c>
      <c r="I294" t="s">
        <v>1685</v>
      </c>
      <c r="J294" t="s">
        <v>1700</v>
      </c>
      <c r="K294" t="s">
        <v>1774</v>
      </c>
      <c r="M294" t="e">
        <f>IF($K$294="","",VLOOKUP($K$294,'03_Thresholds_Archetypes'!$A:$M,2,FALSE))</f>
        <v>#N/A</v>
      </c>
      <c r="N294" t="e">
        <f>IF($K$294="","",VLOOKUP($K$294,'03_Thresholds_Archetypes'!$A:$M,3,FALSE))</f>
        <v>#N/A</v>
      </c>
      <c r="O294" t="e">
        <f>IF($K$294="","",VLOOKUP($K$294,'03_Thresholds_Archetypes'!$A:$M,4,FALSE))</f>
        <v>#N/A</v>
      </c>
      <c r="P294" t="e">
        <f>IF($K$294="","",VLOOKUP($K$294,'03_Thresholds_Archetypes'!$A:$M,5,FALSE))</f>
        <v>#N/A</v>
      </c>
      <c r="Q294" t="e">
        <f>IF($K$294="","",VLOOKUP($K$294,'03_Thresholds_Archetypes'!$A:$M,6,FALSE))</f>
        <v>#N/A</v>
      </c>
      <c r="R294" t="e">
        <f>IF($K$294="","",VLOOKUP($K$294,'03_Thresholds_Archetypes'!$A:$M,7,FALSE))</f>
        <v>#N/A</v>
      </c>
      <c r="S294" t="e">
        <f>IF($K$294="","",VLOOKUP($K$294,'03_Thresholds_Archetypes'!$A:$M,8,FALSE))</f>
        <v>#N/A</v>
      </c>
      <c r="T294" t="e">
        <f>IF($K$294="","",VLOOKUP($K$294,'03_Thresholds_Archetypes'!$A:$M,9,FALSE))</f>
        <v>#N/A</v>
      </c>
      <c r="U294" t="e">
        <f>IF($K$294="","",VLOOKUP($K$294,'03_Thresholds_Archetypes'!$A:$M,10,FALSE))</f>
        <v>#N/A</v>
      </c>
      <c r="V294" t="e">
        <f>IF($K$294="","",VLOOKUP($K$294,'03_Thresholds_Archetypes'!$A:$M,11,FALSE))</f>
        <v>#N/A</v>
      </c>
      <c r="W294" t="e">
        <f>IF($K$294="","",VLOOKUP($K$294,'03_Thresholds_Archetypes'!$A:$M,12,FALSE))</f>
        <v>#N/A</v>
      </c>
      <c r="X294" t="e">
        <f>IF($K$294="","",VLOOKUP($K$294,'03_Thresholds_Archetypes'!$A:$M,13,FALSE))</f>
        <v>#N/A</v>
      </c>
      <c r="Y294" t="e">
        <f>IF($K$294="","",LOOKUP($L294,$M294:$R294,$S294:$X294))</f>
        <v>#N/A</v>
      </c>
      <c r="Z294">
        <f>IFERROR(VLOOKUP($A$294,'02_Benchmarks_by_NACE'!$A:$J,7,FALSE),"")</f>
        <v>0.66999999999999993</v>
      </c>
      <c r="AA294">
        <f>IFERROR(VLOOKUP($A$294,'02_Benchmarks_by_NACE'!$A:$J,8,FALSE),"")</f>
        <v>1</v>
      </c>
      <c r="AB294">
        <f>IFERROR(VLOOKUP($A$294,'02_Benchmarks_by_NACE'!$A:$J,9,FALSE),"")</f>
        <v>1</v>
      </c>
      <c r="AC294">
        <f>IF(Z294="","",IF(LOWER($G$294)="lower_is_better",IF($L294&lt;=Z294*0.4,3,IF($L294&lt;=Z294*0.7,2,IF($L294&lt;=Z294,0,IF($L294&lt;=AB294,-2,-3)))),IF($L294&gt;=Z294*1.6,3,IF($L294&gt;=Z294*1.3,2,IF($L294&gt;=Z294,0,IF($L294&gt;=Z294/2,-2,-3))))))</f>
        <v>-3</v>
      </c>
      <c r="AD294" t="e">
        <f>IF($K$294&lt;&gt;"",Y294,IF(Z294&lt;&gt;"",AC294,""))</f>
        <v>#N/A</v>
      </c>
      <c r="AE294" t="e">
        <f>IF(AD294="","",VLOOKUP(AD294,'04_WUStG_Mapping'!$A:$B,2,TRUE))</f>
        <v>#N/A</v>
      </c>
    </row>
    <row r="295" spans="1:31" x14ac:dyDescent="0.2">
      <c r="A295" t="s">
        <v>307</v>
      </c>
      <c r="B295" t="s">
        <v>645</v>
      </c>
      <c r="C295" t="s">
        <v>709</v>
      </c>
      <c r="D295" t="s">
        <v>835</v>
      </c>
      <c r="E295" t="s">
        <v>1231</v>
      </c>
      <c r="F295" t="s">
        <v>1607</v>
      </c>
      <c r="G295" t="s">
        <v>1626</v>
      </c>
      <c r="H295" t="s">
        <v>1661</v>
      </c>
      <c r="I295" t="s">
        <v>1685</v>
      </c>
      <c r="J295" t="s">
        <v>1700</v>
      </c>
      <c r="K295" t="s">
        <v>1774</v>
      </c>
      <c r="M295" t="e">
        <f>IF($K$295="","",VLOOKUP($K$295,'03_Thresholds_Archetypes'!$A:$M,2,FALSE))</f>
        <v>#N/A</v>
      </c>
      <c r="N295" t="e">
        <f>IF($K$295="","",VLOOKUP($K$295,'03_Thresholds_Archetypes'!$A:$M,3,FALSE))</f>
        <v>#N/A</v>
      </c>
      <c r="O295" t="e">
        <f>IF($K$295="","",VLOOKUP($K$295,'03_Thresholds_Archetypes'!$A:$M,4,FALSE))</f>
        <v>#N/A</v>
      </c>
      <c r="P295" t="e">
        <f>IF($K$295="","",VLOOKUP($K$295,'03_Thresholds_Archetypes'!$A:$M,5,FALSE))</f>
        <v>#N/A</v>
      </c>
      <c r="Q295" t="e">
        <f>IF($K$295="","",VLOOKUP($K$295,'03_Thresholds_Archetypes'!$A:$M,6,FALSE))</f>
        <v>#N/A</v>
      </c>
      <c r="R295" t="e">
        <f>IF($K$295="","",VLOOKUP($K$295,'03_Thresholds_Archetypes'!$A:$M,7,FALSE))</f>
        <v>#N/A</v>
      </c>
      <c r="S295" t="e">
        <f>IF($K$295="","",VLOOKUP($K$295,'03_Thresholds_Archetypes'!$A:$M,8,FALSE))</f>
        <v>#N/A</v>
      </c>
      <c r="T295" t="e">
        <f>IF($K$295="","",VLOOKUP($K$295,'03_Thresholds_Archetypes'!$A:$M,9,FALSE))</f>
        <v>#N/A</v>
      </c>
      <c r="U295" t="e">
        <f>IF($K$295="","",VLOOKUP($K$295,'03_Thresholds_Archetypes'!$A:$M,10,FALSE))</f>
        <v>#N/A</v>
      </c>
      <c r="V295" t="e">
        <f>IF($K$295="","",VLOOKUP($K$295,'03_Thresholds_Archetypes'!$A:$M,11,FALSE))</f>
        <v>#N/A</v>
      </c>
      <c r="W295" t="e">
        <f>IF($K$295="","",VLOOKUP($K$295,'03_Thresholds_Archetypes'!$A:$M,12,FALSE))</f>
        <v>#N/A</v>
      </c>
      <c r="X295" t="e">
        <f>IF($K$295="","",VLOOKUP($K$295,'03_Thresholds_Archetypes'!$A:$M,13,FALSE))</f>
        <v>#N/A</v>
      </c>
      <c r="Y295" t="e">
        <f>IF($K$295="","",LOOKUP($L295,$M295:$R295,$S295:$X295))</f>
        <v>#N/A</v>
      </c>
      <c r="Z295">
        <f>IFERROR(VLOOKUP($A$295,'02_Benchmarks_by_NACE'!$A:$J,7,FALSE),"")</f>
        <v>0.5</v>
      </c>
      <c r="AA295">
        <f>IFERROR(VLOOKUP($A$295,'02_Benchmarks_by_NACE'!$A:$J,8,FALSE),"")</f>
        <v>0.75</v>
      </c>
      <c r="AB295">
        <f>IFERROR(VLOOKUP($A$295,'02_Benchmarks_by_NACE'!$A:$J,9,FALSE),"")</f>
        <v>0.9</v>
      </c>
      <c r="AC295">
        <f>IF(Z295="","",IF(LOWER($G$295)="lower_is_better",IF($L295&lt;=Z295*0.4,3,IF($L295&lt;=Z295*0.7,2,IF($L295&lt;=Z295,0,IF($L295&lt;=AB295,-2,-3)))),IF($L295&gt;=Z295*1.6,3,IF($L295&gt;=Z295*1.3,2,IF($L295&gt;=Z295,0,IF($L295&gt;=Z295/2,-2,-3))))))</f>
        <v>-3</v>
      </c>
      <c r="AD295" t="e">
        <f>IF($K$295&lt;&gt;"",Y295,IF(Z295&lt;&gt;"",AC295,""))</f>
        <v>#N/A</v>
      </c>
      <c r="AE295" t="e">
        <f>IF(AD295="","",VLOOKUP(AD295,'04_WUStG_Mapping'!$A:$B,2,TRUE))</f>
        <v>#N/A</v>
      </c>
    </row>
    <row r="296" spans="1:31" x14ac:dyDescent="0.2">
      <c r="A296" t="s">
        <v>308</v>
      </c>
      <c r="B296" t="s">
        <v>645</v>
      </c>
      <c r="C296" t="s">
        <v>704</v>
      </c>
      <c r="D296" t="s">
        <v>836</v>
      </c>
      <c r="E296" t="s">
        <v>1232</v>
      </c>
      <c r="F296" t="s">
        <v>1606</v>
      </c>
      <c r="G296" t="s">
        <v>1627</v>
      </c>
      <c r="H296" t="s">
        <v>1659</v>
      </c>
      <c r="I296" t="s">
        <v>1685</v>
      </c>
      <c r="J296" t="s">
        <v>1700</v>
      </c>
      <c r="K296" t="s">
        <v>1755</v>
      </c>
      <c r="M296">
        <f>IF($K$296="","",VLOOKUP($K$296,'03_Thresholds_Archetypes'!$A:$M,2,FALSE))</f>
        <v>0</v>
      </c>
      <c r="N296">
        <f>IF($K$296="","",VLOOKUP($K$296,'03_Thresholds_Archetypes'!$A:$M,3,FALSE))</f>
        <v>1</v>
      </c>
      <c r="O296">
        <f>IF($K$296="","",VLOOKUP($K$296,'03_Thresholds_Archetypes'!$A:$M,4,FALSE))</f>
        <v>3</v>
      </c>
      <c r="P296">
        <f>IF($K$296="","",VLOOKUP($K$296,'03_Thresholds_Archetypes'!$A:$M,5,FALSE))</f>
        <v>5</v>
      </c>
      <c r="Q296">
        <f>IF($K$296="","",VLOOKUP($K$296,'03_Thresholds_Archetypes'!$A:$M,6,FALSE))</f>
        <v>1000000000</v>
      </c>
      <c r="R296">
        <f>IF($K$296="","",VLOOKUP($K$296,'03_Thresholds_Archetypes'!$A:$M,7,FALSE))</f>
        <v>1000000000</v>
      </c>
      <c r="S296">
        <f>IF($K$296="","",VLOOKUP($K$296,'03_Thresholds_Archetypes'!$A:$M,8,FALSE))</f>
        <v>3</v>
      </c>
      <c r="T296">
        <f>IF($K$296="","",VLOOKUP($K$296,'03_Thresholds_Archetypes'!$A:$M,9,FALSE))</f>
        <v>2</v>
      </c>
      <c r="U296">
        <f>IF($K$296="","",VLOOKUP($K$296,'03_Thresholds_Archetypes'!$A:$M,10,FALSE))</f>
        <v>0</v>
      </c>
      <c r="V296">
        <f>IF($K$296="","",VLOOKUP($K$296,'03_Thresholds_Archetypes'!$A:$M,11,FALSE))</f>
        <v>-2</v>
      </c>
      <c r="W296">
        <f>IF($K$296="","",VLOOKUP($K$296,'03_Thresholds_Archetypes'!$A:$M,12,FALSE))</f>
        <v>-3</v>
      </c>
      <c r="X296">
        <f>IF($K$296="","",VLOOKUP($K$296,'03_Thresholds_Archetypes'!$A:$M,13,FALSE))</f>
        <v>-3</v>
      </c>
      <c r="Y296">
        <f>IF($K$296="","",LOOKUP($L296,$M296:$R296,$S296:$X296))</f>
        <v>3</v>
      </c>
      <c r="Z296">
        <f>IFERROR(VLOOKUP($A$296,'02_Benchmarks_by_NACE'!$A:$J,7,FALSE),"")</f>
        <v>0.5</v>
      </c>
      <c r="AA296">
        <f>IFERROR(VLOOKUP($A$296,'02_Benchmarks_by_NACE'!$A:$J,8,FALSE),"")</f>
        <v>0.75</v>
      </c>
      <c r="AB296">
        <f>IFERROR(VLOOKUP($A$296,'02_Benchmarks_by_NACE'!$A:$J,9,FALSE),"")</f>
        <v>1.25</v>
      </c>
      <c r="AC296">
        <f>IF(Z296="","",IF(LOWER($G$296)="lower_is_better",IF($L296&lt;=Z296*0.4,3,IF($L296&lt;=Z296*0.7,2,IF($L296&lt;=Z296,0,IF($L296&lt;=AB296,-2,-3)))),IF($L296&gt;=Z296*1.6,3,IF($L296&gt;=Z296*1.3,2,IF($L296&gt;=Z296,0,IF($L296&gt;=Z296/2,-2,-3))))))</f>
        <v>3</v>
      </c>
      <c r="AD296">
        <f>IF($K$296&lt;&gt;"",Y296,IF(Z296&lt;&gt;"",AC296,""))</f>
        <v>3</v>
      </c>
      <c r="AE296">
        <f>IF(AD296="","",VLOOKUP(AD296,'04_WUStG_Mapping'!$A:$B,2,TRUE))</f>
        <v>0</v>
      </c>
    </row>
    <row r="297" spans="1:31" x14ac:dyDescent="0.2">
      <c r="A297" t="s">
        <v>309</v>
      </c>
      <c r="B297" t="s">
        <v>645</v>
      </c>
      <c r="C297" t="s">
        <v>704</v>
      </c>
      <c r="D297" t="s">
        <v>836</v>
      </c>
      <c r="E297" t="s">
        <v>1233</v>
      </c>
      <c r="F297" t="s">
        <v>1607</v>
      </c>
      <c r="G297" t="s">
        <v>1626</v>
      </c>
      <c r="H297" t="s">
        <v>1660</v>
      </c>
      <c r="I297" t="s">
        <v>1685</v>
      </c>
      <c r="J297" t="s">
        <v>1700</v>
      </c>
      <c r="K297" t="s">
        <v>1774</v>
      </c>
      <c r="M297" t="e">
        <f>IF($K$297="","",VLOOKUP($K$297,'03_Thresholds_Archetypes'!$A:$M,2,FALSE))</f>
        <v>#N/A</v>
      </c>
      <c r="N297" t="e">
        <f>IF($K$297="","",VLOOKUP($K$297,'03_Thresholds_Archetypes'!$A:$M,3,FALSE))</f>
        <v>#N/A</v>
      </c>
      <c r="O297" t="e">
        <f>IF($K$297="","",VLOOKUP($K$297,'03_Thresholds_Archetypes'!$A:$M,4,FALSE))</f>
        <v>#N/A</v>
      </c>
      <c r="P297" t="e">
        <f>IF($K$297="","",VLOOKUP($K$297,'03_Thresholds_Archetypes'!$A:$M,5,FALSE))</f>
        <v>#N/A</v>
      </c>
      <c r="Q297" t="e">
        <f>IF($K$297="","",VLOOKUP($K$297,'03_Thresholds_Archetypes'!$A:$M,6,FALSE))</f>
        <v>#N/A</v>
      </c>
      <c r="R297" t="e">
        <f>IF($K$297="","",VLOOKUP($K$297,'03_Thresholds_Archetypes'!$A:$M,7,FALSE))</f>
        <v>#N/A</v>
      </c>
      <c r="S297" t="e">
        <f>IF($K$297="","",VLOOKUP($K$297,'03_Thresholds_Archetypes'!$A:$M,8,FALSE))</f>
        <v>#N/A</v>
      </c>
      <c r="T297" t="e">
        <f>IF($K$297="","",VLOOKUP($K$297,'03_Thresholds_Archetypes'!$A:$M,9,FALSE))</f>
        <v>#N/A</v>
      </c>
      <c r="U297" t="e">
        <f>IF($K$297="","",VLOOKUP($K$297,'03_Thresholds_Archetypes'!$A:$M,10,FALSE))</f>
        <v>#N/A</v>
      </c>
      <c r="V297" t="e">
        <f>IF($K$297="","",VLOOKUP($K$297,'03_Thresholds_Archetypes'!$A:$M,11,FALSE))</f>
        <v>#N/A</v>
      </c>
      <c r="W297" t="e">
        <f>IF($K$297="","",VLOOKUP($K$297,'03_Thresholds_Archetypes'!$A:$M,12,FALSE))</f>
        <v>#N/A</v>
      </c>
      <c r="X297" t="e">
        <f>IF($K$297="","",VLOOKUP($K$297,'03_Thresholds_Archetypes'!$A:$M,13,FALSE))</f>
        <v>#N/A</v>
      </c>
      <c r="Y297" t="e">
        <f>IF($K$297="","",LOOKUP($L297,$M297:$R297,$S297:$X297))</f>
        <v>#N/A</v>
      </c>
      <c r="Z297">
        <f>IFERROR(VLOOKUP($A$297,'02_Benchmarks_by_NACE'!$A:$J,7,FALSE),"")</f>
        <v>0.66999999999999993</v>
      </c>
      <c r="AA297">
        <f>IFERROR(VLOOKUP($A$297,'02_Benchmarks_by_NACE'!$A:$J,8,FALSE),"")</f>
        <v>1</v>
      </c>
      <c r="AB297">
        <f>IFERROR(VLOOKUP($A$297,'02_Benchmarks_by_NACE'!$A:$J,9,FALSE),"")</f>
        <v>1</v>
      </c>
      <c r="AC297">
        <f>IF(Z297="","",IF(LOWER($G$297)="lower_is_better",IF($L297&lt;=Z297*0.4,3,IF($L297&lt;=Z297*0.7,2,IF($L297&lt;=Z297,0,IF($L297&lt;=AB297,-2,-3)))),IF($L297&gt;=Z297*1.6,3,IF($L297&gt;=Z297*1.3,2,IF($L297&gt;=Z297,0,IF($L297&gt;=Z297/2,-2,-3))))))</f>
        <v>-3</v>
      </c>
      <c r="AD297" t="e">
        <f>IF($K$297&lt;&gt;"",Y297,IF(Z297&lt;&gt;"",AC297,""))</f>
        <v>#N/A</v>
      </c>
      <c r="AE297" t="e">
        <f>IF(AD297="","",VLOOKUP(AD297,'04_WUStG_Mapping'!$A:$B,2,TRUE))</f>
        <v>#N/A</v>
      </c>
    </row>
    <row r="298" spans="1:31" x14ac:dyDescent="0.2">
      <c r="A298" t="s">
        <v>310</v>
      </c>
      <c r="B298" t="s">
        <v>645</v>
      </c>
      <c r="C298" t="s">
        <v>704</v>
      </c>
      <c r="D298" t="s">
        <v>836</v>
      </c>
      <c r="E298" t="s">
        <v>1234</v>
      </c>
      <c r="F298" t="s">
        <v>1607</v>
      </c>
      <c r="G298" t="s">
        <v>1626</v>
      </c>
      <c r="H298" t="s">
        <v>1661</v>
      </c>
      <c r="I298" t="s">
        <v>1685</v>
      </c>
      <c r="J298" t="s">
        <v>1700</v>
      </c>
      <c r="K298" t="s">
        <v>1774</v>
      </c>
      <c r="M298" t="e">
        <f>IF($K$298="","",VLOOKUP($K$298,'03_Thresholds_Archetypes'!$A:$M,2,FALSE))</f>
        <v>#N/A</v>
      </c>
      <c r="N298" t="e">
        <f>IF($K$298="","",VLOOKUP($K$298,'03_Thresholds_Archetypes'!$A:$M,3,FALSE))</f>
        <v>#N/A</v>
      </c>
      <c r="O298" t="e">
        <f>IF($K$298="","",VLOOKUP($K$298,'03_Thresholds_Archetypes'!$A:$M,4,FALSE))</f>
        <v>#N/A</v>
      </c>
      <c r="P298" t="e">
        <f>IF($K$298="","",VLOOKUP($K$298,'03_Thresholds_Archetypes'!$A:$M,5,FALSE))</f>
        <v>#N/A</v>
      </c>
      <c r="Q298" t="e">
        <f>IF($K$298="","",VLOOKUP($K$298,'03_Thresholds_Archetypes'!$A:$M,6,FALSE))</f>
        <v>#N/A</v>
      </c>
      <c r="R298" t="e">
        <f>IF($K$298="","",VLOOKUP($K$298,'03_Thresholds_Archetypes'!$A:$M,7,FALSE))</f>
        <v>#N/A</v>
      </c>
      <c r="S298" t="e">
        <f>IF($K$298="","",VLOOKUP($K$298,'03_Thresholds_Archetypes'!$A:$M,8,FALSE))</f>
        <v>#N/A</v>
      </c>
      <c r="T298" t="e">
        <f>IF($K$298="","",VLOOKUP($K$298,'03_Thresholds_Archetypes'!$A:$M,9,FALSE))</f>
        <v>#N/A</v>
      </c>
      <c r="U298" t="e">
        <f>IF($K$298="","",VLOOKUP($K$298,'03_Thresholds_Archetypes'!$A:$M,10,FALSE))</f>
        <v>#N/A</v>
      </c>
      <c r="V298" t="e">
        <f>IF($K$298="","",VLOOKUP($K$298,'03_Thresholds_Archetypes'!$A:$M,11,FALSE))</f>
        <v>#N/A</v>
      </c>
      <c r="W298" t="e">
        <f>IF($K$298="","",VLOOKUP($K$298,'03_Thresholds_Archetypes'!$A:$M,12,FALSE))</f>
        <v>#N/A</v>
      </c>
      <c r="X298" t="e">
        <f>IF($K$298="","",VLOOKUP($K$298,'03_Thresholds_Archetypes'!$A:$M,13,FALSE))</f>
        <v>#N/A</v>
      </c>
      <c r="Y298" t="e">
        <f>IF($K$298="","",LOOKUP($L298,$M298:$R298,$S298:$X298))</f>
        <v>#N/A</v>
      </c>
      <c r="Z298">
        <f>IFERROR(VLOOKUP($A$298,'02_Benchmarks_by_NACE'!$A:$J,7,FALSE),"")</f>
        <v>0.5</v>
      </c>
      <c r="AA298">
        <f>IFERROR(VLOOKUP($A$298,'02_Benchmarks_by_NACE'!$A:$J,8,FALSE),"")</f>
        <v>0.75</v>
      </c>
      <c r="AB298">
        <f>IFERROR(VLOOKUP($A$298,'02_Benchmarks_by_NACE'!$A:$J,9,FALSE),"")</f>
        <v>0.9</v>
      </c>
      <c r="AC298">
        <f>IF(Z298="","",IF(LOWER($G$298)="lower_is_better",IF($L298&lt;=Z298*0.4,3,IF($L298&lt;=Z298*0.7,2,IF($L298&lt;=Z298,0,IF($L298&lt;=AB298,-2,-3)))),IF($L298&gt;=Z298*1.6,3,IF($L298&gt;=Z298*1.3,2,IF($L298&gt;=Z298,0,IF($L298&gt;=Z298/2,-2,-3))))))</f>
        <v>-3</v>
      </c>
      <c r="AD298" t="e">
        <f>IF($K$298&lt;&gt;"",Y298,IF(Z298&lt;&gt;"",AC298,""))</f>
        <v>#N/A</v>
      </c>
      <c r="AE298" t="e">
        <f>IF(AD298="","",VLOOKUP(AD298,'04_WUStG_Mapping'!$A:$B,2,TRUE))</f>
        <v>#N/A</v>
      </c>
    </row>
    <row r="299" spans="1:31" x14ac:dyDescent="0.2">
      <c r="A299" t="s">
        <v>311</v>
      </c>
      <c r="B299" t="s">
        <v>646</v>
      </c>
      <c r="C299" t="s">
        <v>710</v>
      </c>
      <c r="D299" t="s">
        <v>837</v>
      </c>
      <c r="E299" t="s">
        <v>1235</v>
      </c>
      <c r="F299" t="s">
        <v>1610</v>
      </c>
      <c r="G299" t="s">
        <v>1627</v>
      </c>
      <c r="H299" t="s">
        <v>1665</v>
      </c>
      <c r="I299" t="s">
        <v>1688</v>
      </c>
      <c r="J299" t="s">
        <v>1700</v>
      </c>
      <c r="K299" t="s">
        <v>1775</v>
      </c>
      <c r="M299" t="e">
        <f>IF($K$299="","",VLOOKUP($K$299,'03_Thresholds_Archetypes'!$A:$M,2,FALSE))</f>
        <v>#N/A</v>
      </c>
      <c r="N299" t="e">
        <f>IF($K$299="","",VLOOKUP($K$299,'03_Thresholds_Archetypes'!$A:$M,3,FALSE))</f>
        <v>#N/A</v>
      </c>
      <c r="O299" t="e">
        <f>IF($K$299="","",VLOOKUP($K$299,'03_Thresholds_Archetypes'!$A:$M,4,FALSE))</f>
        <v>#N/A</v>
      </c>
      <c r="P299" t="e">
        <f>IF($K$299="","",VLOOKUP($K$299,'03_Thresholds_Archetypes'!$A:$M,5,FALSE))</f>
        <v>#N/A</v>
      </c>
      <c r="Q299" t="e">
        <f>IF($K$299="","",VLOOKUP($K$299,'03_Thresholds_Archetypes'!$A:$M,6,FALSE))</f>
        <v>#N/A</v>
      </c>
      <c r="R299" t="e">
        <f>IF($K$299="","",VLOOKUP($K$299,'03_Thresholds_Archetypes'!$A:$M,7,FALSE))</f>
        <v>#N/A</v>
      </c>
      <c r="S299" t="e">
        <f>IF($K$299="","",VLOOKUP($K$299,'03_Thresholds_Archetypes'!$A:$M,8,FALSE))</f>
        <v>#N/A</v>
      </c>
      <c r="T299" t="e">
        <f>IF($K$299="","",VLOOKUP($K$299,'03_Thresholds_Archetypes'!$A:$M,9,FALSE))</f>
        <v>#N/A</v>
      </c>
      <c r="U299" t="e">
        <f>IF($K$299="","",VLOOKUP($K$299,'03_Thresholds_Archetypes'!$A:$M,10,FALSE))</f>
        <v>#N/A</v>
      </c>
      <c r="V299" t="e">
        <f>IF($K$299="","",VLOOKUP($K$299,'03_Thresholds_Archetypes'!$A:$M,11,FALSE))</f>
        <v>#N/A</v>
      </c>
      <c r="W299" t="e">
        <f>IF($K$299="","",VLOOKUP($K$299,'03_Thresholds_Archetypes'!$A:$M,12,FALSE))</f>
        <v>#N/A</v>
      </c>
      <c r="X299" t="e">
        <f>IF($K$299="","",VLOOKUP($K$299,'03_Thresholds_Archetypes'!$A:$M,13,FALSE))</f>
        <v>#N/A</v>
      </c>
      <c r="Y299" t="e">
        <f>IF($K$299="","",LOOKUP($L299,$M299:$R299,$S299:$X299))</f>
        <v>#N/A</v>
      </c>
      <c r="Z299">
        <f>IFERROR(VLOOKUP($A$299,'02_Benchmarks_by_NACE'!$A:$J,7,FALSE),"")</f>
        <v>1</v>
      </c>
      <c r="AA299">
        <f>IFERROR(VLOOKUP($A$299,'02_Benchmarks_by_NACE'!$A:$J,8,FALSE),"")</f>
        <v>1.5</v>
      </c>
      <c r="AB299">
        <f>IFERROR(VLOOKUP($A$299,'02_Benchmarks_by_NACE'!$A:$J,9,FALSE),"")</f>
        <v>2.5</v>
      </c>
      <c r="AC299">
        <f>IF(Z299="","",IF(LOWER($G$299)="lower_is_better",IF($L299&lt;=Z299*0.4,3,IF($L299&lt;=Z299*0.7,2,IF($L299&lt;=Z299,0,IF($L299&lt;=AB299,-2,-3)))),IF($L299&gt;=Z299*1.6,3,IF($L299&gt;=Z299*1.3,2,IF($L299&gt;=Z299,0,IF($L299&gt;=Z299/2,-2,-3))))))</f>
        <v>3</v>
      </c>
      <c r="AD299" t="e">
        <f>IF($K$299&lt;&gt;"",Y299,IF(Z299&lt;&gt;"",AC299,""))</f>
        <v>#N/A</v>
      </c>
      <c r="AE299" t="e">
        <f>IF(AD299="","",VLOOKUP(AD299,'04_WUStG_Mapping'!$A:$B,2,TRUE))</f>
        <v>#N/A</v>
      </c>
    </row>
    <row r="300" spans="1:31" x14ac:dyDescent="0.2">
      <c r="A300" t="s">
        <v>312</v>
      </c>
      <c r="B300" t="s">
        <v>646</v>
      </c>
      <c r="C300" t="s">
        <v>710</v>
      </c>
      <c r="D300" t="s">
        <v>837</v>
      </c>
      <c r="E300" t="s">
        <v>1236</v>
      </c>
      <c r="F300" t="s">
        <v>1602</v>
      </c>
      <c r="G300" t="s">
        <v>1626</v>
      </c>
      <c r="H300" t="s">
        <v>1666</v>
      </c>
      <c r="I300" t="s">
        <v>1688</v>
      </c>
      <c r="J300" t="s">
        <v>1703</v>
      </c>
      <c r="K300" t="s">
        <v>1753</v>
      </c>
      <c r="M300">
        <f>IF($K$300="","",VLOOKUP($K$300,'03_Thresholds_Archetypes'!$A:$M,2,FALSE))</f>
        <v>0</v>
      </c>
      <c r="N300">
        <f>IF($K$300="","",VLOOKUP($K$300,'03_Thresholds_Archetypes'!$A:$M,3,FALSE))</f>
        <v>30</v>
      </c>
      <c r="O300">
        <f>IF($K$300="","",VLOOKUP($K$300,'03_Thresholds_Archetypes'!$A:$M,4,FALSE))</f>
        <v>50</v>
      </c>
      <c r="P300">
        <f>IF($K$300="","",VLOOKUP($K$300,'03_Thresholds_Archetypes'!$A:$M,5,FALSE))</f>
        <v>70</v>
      </c>
      <c r="Q300">
        <f>IF($K$300="","",VLOOKUP($K$300,'03_Thresholds_Archetypes'!$A:$M,6,FALSE))</f>
        <v>90</v>
      </c>
      <c r="R300">
        <f>IF($K$300="","",VLOOKUP($K$300,'03_Thresholds_Archetypes'!$A:$M,7,FALSE))</f>
        <v>1000000000</v>
      </c>
      <c r="S300">
        <f>IF($K$300="","",VLOOKUP($K$300,'03_Thresholds_Archetypes'!$A:$M,8,FALSE))</f>
        <v>-3</v>
      </c>
      <c r="T300">
        <f>IF($K$300="","",VLOOKUP($K$300,'03_Thresholds_Archetypes'!$A:$M,9,FALSE))</f>
        <v>-2</v>
      </c>
      <c r="U300">
        <f>IF($K$300="","",VLOOKUP($K$300,'03_Thresholds_Archetypes'!$A:$M,10,FALSE))</f>
        <v>0</v>
      </c>
      <c r="V300">
        <f>IF($K$300="","",VLOOKUP($K$300,'03_Thresholds_Archetypes'!$A:$M,11,FALSE))</f>
        <v>2</v>
      </c>
      <c r="W300">
        <f>IF($K$300="","",VLOOKUP($K$300,'03_Thresholds_Archetypes'!$A:$M,12,FALSE))</f>
        <v>3</v>
      </c>
      <c r="X300">
        <f>IF($K$300="","",VLOOKUP($K$300,'03_Thresholds_Archetypes'!$A:$M,13,FALSE))</f>
        <v>3</v>
      </c>
      <c r="Y300">
        <f>IF($K$300="","",LOOKUP($L300,$M300:$R300,$S300:$X300))</f>
        <v>-3</v>
      </c>
      <c r="Z300">
        <f>IFERROR(VLOOKUP($A$300,'02_Benchmarks_by_NACE'!$A:$J,7,FALSE),"")</f>
        <v>50</v>
      </c>
      <c r="AA300">
        <f>IFERROR(VLOOKUP($A$300,'02_Benchmarks_by_NACE'!$A:$J,8,FALSE),"")</f>
        <v>75</v>
      </c>
      <c r="AB300">
        <f>IFERROR(VLOOKUP($A$300,'02_Benchmarks_by_NACE'!$A:$J,9,FALSE),"")</f>
        <v>100</v>
      </c>
      <c r="AC300">
        <f>IF(Z300="","",IF(LOWER($G$300)="lower_is_better",IF($L300&lt;=Z300*0.4,3,IF($L300&lt;=Z300*0.7,2,IF($L300&lt;=Z300,0,IF($L300&lt;=AB300,-2,-3)))),IF($L300&gt;=Z300*1.6,3,IF($L300&gt;=Z300*1.3,2,IF($L300&gt;=Z300,0,IF($L300&gt;=Z300/2,-2,-3))))))</f>
        <v>-3</v>
      </c>
      <c r="AD300">
        <f>IF($K$300&lt;&gt;"",Y300,IF(Z300&lt;&gt;"",AC300,""))</f>
        <v>-3</v>
      </c>
      <c r="AE300">
        <f>IF(AD300="","",VLOOKUP(AD300,'04_WUStG_Mapping'!$A:$B,2,TRUE))</f>
        <v>25</v>
      </c>
    </row>
    <row r="301" spans="1:31" x14ac:dyDescent="0.2">
      <c r="A301" t="s">
        <v>313</v>
      </c>
      <c r="B301" t="s">
        <v>646</v>
      </c>
      <c r="C301" t="s">
        <v>710</v>
      </c>
      <c r="D301" t="s">
        <v>837</v>
      </c>
      <c r="E301" t="s">
        <v>1237</v>
      </c>
      <c r="F301" t="s">
        <v>1610</v>
      </c>
      <c r="G301" t="s">
        <v>1627</v>
      </c>
      <c r="H301" t="s">
        <v>1665</v>
      </c>
      <c r="I301" t="s">
        <v>1688</v>
      </c>
      <c r="J301" t="s">
        <v>1704</v>
      </c>
      <c r="K301" t="s">
        <v>1775</v>
      </c>
      <c r="M301" t="e">
        <f>IF($K$301="","",VLOOKUP($K$301,'03_Thresholds_Archetypes'!$A:$M,2,FALSE))</f>
        <v>#N/A</v>
      </c>
      <c r="N301" t="e">
        <f>IF($K$301="","",VLOOKUP($K$301,'03_Thresholds_Archetypes'!$A:$M,3,FALSE))</f>
        <v>#N/A</v>
      </c>
      <c r="O301" t="e">
        <f>IF($K$301="","",VLOOKUP($K$301,'03_Thresholds_Archetypes'!$A:$M,4,FALSE))</f>
        <v>#N/A</v>
      </c>
      <c r="P301" t="e">
        <f>IF($K$301="","",VLOOKUP($K$301,'03_Thresholds_Archetypes'!$A:$M,5,FALSE))</f>
        <v>#N/A</v>
      </c>
      <c r="Q301" t="e">
        <f>IF($K$301="","",VLOOKUP($K$301,'03_Thresholds_Archetypes'!$A:$M,6,FALSE))</f>
        <v>#N/A</v>
      </c>
      <c r="R301" t="e">
        <f>IF($K$301="","",VLOOKUP($K$301,'03_Thresholds_Archetypes'!$A:$M,7,FALSE))</f>
        <v>#N/A</v>
      </c>
      <c r="S301" t="e">
        <f>IF($K$301="","",VLOOKUP($K$301,'03_Thresholds_Archetypes'!$A:$M,8,FALSE))</f>
        <v>#N/A</v>
      </c>
      <c r="T301" t="e">
        <f>IF($K$301="","",VLOOKUP($K$301,'03_Thresholds_Archetypes'!$A:$M,9,FALSE))</f>
        <v>#N/A</v>
      </c>
      <c r="U301" t="e">
        <f>IF($K$301="","",VLOOKUP($K$301,'03_Thresholds_Archetypes'!$A:$M,10,FALSE))</f>
        <v>#N/A</v>
      </c>
      <c r="V301" t="e">
        <f>IF($K$301="","",VLOOKUP($K$301,'03_Thresholds_Archetypes'!$A:$M,11,FALSE))</f>
        <v>#N/A</v>
      </c>
      <c r="W301" t="e">
        <f>IF($K$301="","",VLOOKUP($K$301,'03_Thresholds_Archetypes'!$A:$M,12,FALSE))</f>
        <v>#N/A</v>
      </c>
      <c r="X301" t="e">
        <f>IF($K$301="","",VLOOKUP($K$301,'03_Thresholds_Archetypes'!$A:$M,13,FALSE))</f>
        <v>#N/A</v>
      </c>
      <c r="Y301" t="e">
        <f>IF($K$301="","",LOOKUP($L301,$M301:$R301,$S301:$X301))</f>
        <v>#N/A</v>
      </c>
      <c r="Z301">
        <f>IFERROR(VLOOKUP($A$301,'02_Benchmarks_by_NACE'!$A:$J,7,FALSE),"")</f>
        <v>1</v>
      </c>
      <c r="AA301">
        <f>IFERROR(VLOOKUP($A$301,'02_Benchmarks_by_NACE'!$A:$J,8,FALSE),"")</f>
        <v>1.5</v>
      </c>
      <c r="AB301">
        <f>IFERROR(VLOOKUP($A$301,'02_Benchmarks_by_NACE'!$A:$J,9,FALSE),"")</f>
        <v>2.5</v>
      </c>
      <c r="AC301">
        <f>IF(Z301="","",IF(LOWER($G$301)="lower_is_better",IF($L301&lt;=Z301*0.4,3,IF($L301&lt;=Z301*0.7,2,IF($L301&lt;=Z301,0,IF($L301&lt;=AB301,-2,-3)))),IF($L301&gt;=Z301*1.6,3,IF($L301&gt;=Z301*1.3,2,IF($L301&gt;=Z301,0,IF($L301&gt;=Z301/2,-2,-3))))))</f>
        <v>3</v>
      </c>
      <c r="AD301" t="e">
        <f>IF($K$301&lt;&gt;"",Y301,IF(Z301&lt;&gt;"",AC301,""))</f>
        <v>#N/A</v>
      </c>
      <c r="AE301" t="e">
        <f>IF(AD301="","",VLOOKUP(AD301,'04_WUStG_Mapping'!$A:$B,2,TRUE))</f>
        <v>#N/A</v>
      </c>
    </row>
    <row r="302" spans="1:31" x14ac:dyDescent="0.2">
      <c r="A302" t="s">
        <v>314</v>
      </c>
      <c r="B302" t="s">
        <v>646</v>
      </c>
      <c r="C302" t="s">
        <v>711</v>
      </c>
      <c r="D302" t="s">
        <v>838</v>
      </c>
      <c r="E302" t="s">
        <v>1238</v>
      </c>
      <c r="F302" t="s">
        <v>1610</v>
      </c>
      <c r="G302" t="s">
        <v>1627</v>
      </c>
      <c r="H302" t="s">
        <v>1665</v>
      </c>
      <c r="I302" t="s">
        <v>1688</v>
      </c>
      <c r="J302" t="s">
        <v>1700</v>
      </c>
      <c r="K302" t="s">
        <v>1775</v>
      </c>
      <c r="M302" t="e">
        <f>IF($K$302="","",VLOOKUP($K$302,'03_Thresholds_Archetypes'!$A:$M,2,FALSE))</f>
        <v>#N/A</v>
      </c>
      <c r="N302" t="e">
        <f>IF($K$302="","",VLOOKUP($K$302,'03_Thresholds_Archetypes'!$A:$M,3,FALSE))</f>
        <v>#N/A</v>
      </c>
      <c r="O302" t="e">
        <f>IF($K$302="","",VLOOKUP($K$302,'03_Thresholds_Archetypes'!$A:$M,4,FALSE))</f>
        <v>#N/A</v>
      </c>
      <c r="P302" t="e">
        <f>IF($K$302="","",VLOOKUP($K$302,'03_Thresholds_Archetypes'!$A:$M,5,FALSE))</f>
        <v>#N/A</v>
      </c>
      <c r="Q302" t="e">
        <f>IF($K$302="","",VLOOKUP($K$302,'03_Thresholds_Archetypes'!$A:$M,6,FALSE))</f>
        <v>#N/A</v>
      </c>
      <c r="R302" t="e">
        <f>IF($K$302="","",VLOOKUP($K$302,'03_Thresholds_Archetypes'!$A:$M,7,FALSE))</f>
        <v>#N/A</v>
      </c>
      <c r="S302" t="e">
        <f>IF($K$302="","",VLOOKUP($K$302,'03_Thresholds_Archetypes'!$A:$M,8,FALSE))</f>
        <v>#N/A</v>
      </c>
      <c r="T302" t="e">
        <f>IF($K$302="","",VLOOKUP($K$302,'03_Thresholds_Archetypes'!$A:$M,9,FALSE))</f>
        <v>#N/A</v>
      </c>
      <c r="U302" t="e">
        <f>IF($K$302="","",VLOOKUP($K$302,'03_Thresholds_Archetypes'!$A:$M,10,FALSE))</f>
        <v>#N/A</v>
      </c>
      <c r="V302" t="e">
        <f>IF($K$302="","",VLOOKUP($K$302,'03_Thresholds_Archetypes'!$A:$M,11,FALSE))</f>
        <v>#N/A</v>
      </c>
      <c r="W302" t="e">
        <f>IF($K$302="","",VLOOKUP($K$302,'03_Thresholds_Archetypes'!$A:$M,12,FALSE))</f>
        <v>#N/A</v>
      </c>
      <c r="X302" t="e">
        <f>IF($K$302="","",VLOOKUP($K$302,'03_Thresholds_Archetypes'!$A:$M,13,FALSE))</f>
        <v>#N/A</v>
      </c>
      <c r="Y302" t="e">
        <f>IF($K$302="","",LOOKUP($L302,$M302:$R302,$S302:$X302))</f>
        <v>#N/A</v>
      </c>
      <c r="Z302">
        <f>IFERROR(VLOOKUP($A$302,'02_Benchmarks_by_NACE'!$A:$J,7,FALSE),"")</f>
        <v>1</v>
      </c>
      <c r="AA302">
        <f>IFERROR(VLOOKUP($A$302,'02_Benchmarks_by_NACE'!$A:$J,8,FALSE),"")</f>
        <v>1.5</v>
      </c>
      <c r="AB302">
        <f>IFERROR(VLOOKUP($A$302,'02_Benchmarks_by_NACE'!$A:$J,9,FALSE),"")</f>
        <v>2.5</v>
      </c>
      <c r="AC302">
        <f>IF(Z302="","",IF(LOWER($G$302)="lower_is_better",IF($L302&lt;=Z302*0.4,3,IF($L302&lt;=Z302*0.7,2,IF($L302&lt;=Z302,0,IF($L302&lt;=AB302,-2,-3)))),IF($L302&gt;=Z302*1.6,3,IF($L302&gt;=Z302*1.3,2,IF($L302&gt;=Z302,0,IF($L302&gt;=Z302/2,-2,-3))))))</f>
        <v>3</v>
      </c>
      <c r="AD302" t="e">
        <f>IF($K$302&lt;&gt;"",Y302,IF(Z302&lt;&gt;"",AC302,""))</f>
        <v>#N/A</v>
      </c>
      <c r="AE302" t="e">
        <f>IF(AD302="","",VLOOKUP(AD302,'04_WUStG_Mapping'!$A:$B,2,TRUE))</f>
        <v>#N/A</v>
      </c>
    </row>
    <row r="303" spans="1:31" x14ac:dyDescent="0.2">
      <c r="A303" t="s">
        <v>315</v>
      </c>
      <c r="B303" t="s">
        <v>646</v>
      </c>
      <c r="C303" t="s">
        <v>711</v>
      </c>
      <c r="D303" t="s">
        <v>838</v>
      </c>
      <c r="E303" t="s">
        <v>1239</v>
      </c>
      <c r="F303" t="s">
        <v>1602</v>
      </c>
      <c r="G303" t="s">
        <v>1626</v>
      </c>
      <c r="H303" t="s">
        <v>1666</v>
      </c>
      <c r="I303" t="s">
        <v>1688</v>
      </c>
      <c r="J303" t="s">
        <v>1703</v>
      </c>
      <c r="K303" t="s">
        <v>1753</v>
      </c>
      <c r="M303">
        <f>IF($K$303="","",VLOOKUP($K$303,'03_Thresholds_Archetypes'!$A:$M,2,FALSE))</f>
        <v>0</v>
      </c>
      <c r="N303">
        <f>IF($K$303="","",VLOOKUP($K$303,'03_Thresholds_Archetypes'!$A:$M,3,FALSE))</f>
        <v>30</v>
      </c>
      <c r="O303">
        <f>IF($K$303="","",VLOOKUP($K$303,'03_Thresholds_Archetypes'!$A:$M,4,FALSE))</f>
        <v>50</v>
      </c>
      <c r="P303">
        <f>IF($K$303="","",VLOOKUP($K$303,'03_Thresholds_Archetypes'!$A:$M,5,FALSE))</f>
        <v>70</v>
      </c>
      <c r="Q303">
        <f>IF($K$303="","",VLOOKUP($K$303,'03_Thresholds_Archetypes'!$A:$M,6,FALSE))</f>
        <v>90</v>
      </c>
      <c r="R303">
        <f>IF($K$303="","",VLOOKUP($K$303,'03_Thresholds_Archetypes'!$A:$M,7,FALSE))</f>
        <v>1000000000</v>
      </c>
      <c r="S303">
        <f>IF($K$303="","",VLOOKUP($K$303,'03_Thresholds_Archetypes'!$A:$M,8,FALSE))</f>
        <v>-3</v>
      </c>
      <c r="T303">
        <f>IF($K$303="","",VLOOKUP($K$303,'03_Thresholds_Archetypes'!$A:$M,9,FALSE))</f>
        <v>-2</v>
      </c>
      <c r="U303">
        <f>IF($K$303="","",VLOOKUP($K$303,'03_Thresholds_Archetypes'!$A:$M,10,FALSE))</f>
        <v>0</v>
      </c>
      <c r="V303">
        <f>IF($K$303="","",VLOOKUP($K$303,'03_Thresholds_Archetypes'!$A:$M,11,FALSE))</f>
        <v>2</v>
      </c>
      <c r="W303">
        <f>IF($K$303="","",VLOOKUP($K$303,'03_Thresholds_Archetypes'!$A:$M,12,FALSE))</f>
        <v>3</v>
      </c>
      <c r="X303">
        <f>IF($K$303="","",VLOOKUP($K$303,'03_Thresholds_Archetypes'!$A:$M,13,FALSE))</f>
        <v>3</v>
      </c>
      <c r="Y303">
        <f>IF($K$303="","",LOOKUP($L303,$M303:$R303,$S303:$X303))</f>
        <v>-3</v>
      </c>
      <c r="Z303">
        <f>IFERROR(VLOOKUP($A$303,'02_Benchmarks_by_NACE'!$A:$J,7,FALSE),"")</f>
        <v>50</v>
      </c>
      <c r="AA303">
        <f>IFERROR(VLOOKUP($A$303,'02_Benchmarks_by_NACE'!$A:$J,8,FALSE),"")</f>
        <v>75</v>
      </c>
      <c r="AB303">
        <f>IFERROR(VLOOKUP($A$303,'02_Benchmarks_by_NACE'!$A:$J,9,FALSE),"")</f>
        <v>100</v>
      </c>
      <c r="AC303">
        <f>IF(Z303="","",IF(LOWER($G$303)="lower_is_better",IF($L303&lt;=Z303*0.4,3,IF($L303&lt;=Z303*0.7,2,IF($L303&lt;=Z303,0,IF($L303&lt;=AB303,-2,-3)))),IF($L303&gt;=Z303*1.6,3,IF($L303&gt;=Z303*1.3,2,IF($L303&gt;=Z303,0,IF($L303&gt;=Z303/2,-2,-3))))))</f>
        <v>-3</v>
      </c>
      <c r="AD303">
        <f>IF($K$303&lt;&gt;"",Y303,IF(Z303&lt;&gt;"",AC303,""))</f>
        <v>-3</v>
      </c>
      <c r="AE303">
        <f>IF(AD303="","",VLOOKUP(AD303,'04_WUStG_Mapping'!$A:$B,2,TRUE))</f>
        <v>25</v>
      </c>
    </row>
    <row r="304" spans="1:31" x14ac:dyDescent="0.2">
      <c r="A304" t="s">
        <v>316</v>
      </c>
      <c r="B304" t="s">
        <v>646</v>
      </c>
      <c r="C304" t="s">
        <v>711</v>
      </c>
      <c r="D304" t="s">
        <v>838</v>
      </c>
      <c r="E304" t="s">
        <v>1240</v>
      </c>
      <c r="F304" t="s">
        <v>1610</v>
      </c>
      <c r="G304" t="s">
        <v>1627</v>
      </c>
      <c r="H304" t="s">
        <v>1665</v>
      </c>
      <c r="I304" t="s">
        <v>1688</v>
      </c>
      <c r="J304" t="s">
        <v>1704</v>
      </c>
      <c r="K304" t="s">
        <v>1775</v>
      </c>
      <c r="M304" t="e">
        <f>IF($K$304="","",VLOOKUP($K$304,'03_Thresholds_Archetypes'!$A:$M,2,FALSE))</f>
        <v>#N/A</v>
      </c>
      <c r="N304" t="e">
        <f>IF($K$304="","",VLOOKUP($K$304,'03_Thresholds_Archetypes'!$A:$M,3,FALSE))</f>
        <v>#N/A</v>
      </c>
      <c r="O304" t="e">
        <f>IF($K$304="","",VLOOKUP($K$304,'03_Thresholds_Archetypes'!$A:$M,4,FALSE))</f>
        <v>#N/A</v>
      </c>
      <c r="P304" t="e">
        <f>IF($K$304="","",VLOOKUP($K$304,'03_Thresholds_Archetypes'!$A:$M,5,FALSE))</f>
        <v>#N/A</v>
      </c>
      <c r="Q304" t="e">
        <f>IF($K$304="","",VLOOKUP($K$304,'03_Thresholds_Archetypes'!$A:$M,6,FALSE))</f>
        <v>#N/A</v>
      </c>
      <c r="R304" t="e">
        <f>IF($K$304="","",VLOOKUP($K$304,'03_Thresholds_Archetypes'!$A:$M,7,FALSE))</f>
        <v>#N/A</v>
      </c>
      <c r="S304" t="e">
        <f>IF($K$304="","",VLOOKUP($K$304,'03_Thresholds_Archetypes'!$A:$M,8,FALSE))</f>
        <v>#N/A</v>
      </c>
      <c r="T304" t="e">
        <f>IF($K$304="","",VLOOKUP($K$304,'03_Thresholds_Archetypes'!$A:$M,9,FALSE))</f>
        <v>#N/A</v>
      </c>
      <c r="U304" t="e">
        <f>IF($K$304="","",VLOOKUP($K$304,'03_Thresholds_Archetypes'!$A:$M,10,FALSE))</f>
        <v>#N/A</v>
      </c>
      <c r="V304" t="e">
        <f>IF($K$304="","",VLOOKUP($K$304,'03_Thresholds_Archetypes'!$A:$M,11,FALSE))</f>
        <v>#N/A</v>
      </c>
      <c r="W304" t="e">
        <f>IF($K$304="","",VLOOKUP($K$304,'03_Thresholds_Archetypes'!$A:$M,12,FALSE))</f>
        <v>#N/A</v>
      </c>
      <c r="X304" t="e">
        <f>IF($K$304="","",VLOOKUP($K$304,'03_Thresholds_Archetypes'!$A:$M,13,FALSE))</f>
        <v>#N/A</v>
      </c>
      <c r="Y304" t="e">
        <f>IF($K$304="","",LOOKUP($L304,$M304:$R304,$S304:$X304))</f>
        <v>#N/A</v>
      </c>
      <c r="Z304">
        <f>IFERROR(VLOOKUP($A$304,'02_Benchmarks_by_NACE'!$A:$J,7,FALSE),"")</f>
        <v>1</v>
      </c>
      <c r="AA304">
        <f>IFERROR(VLOOKUP($A$304,'02_Benchmarks_by_NACE'!$A:$J,8,FALSE),"")</f>
        <v>1.5</v>
      </c>
      <c r="AB304">
        <f>IFERROR(VLOOKUP($A$304,'02_Benchmarks_by_NACE'!$A:$J,9,FALSE),"")</f>
        <v>2.5</v>
      </c>
      <c r="AC304">
        <f>IF(Z304="","",IF(LOWER($G$304)="lower_is_better",IF($L304&lt;=Z304*0.4,3,IF($L304&lt;=Z304*0.7,2,IF($L304&lt;=Z304,0,IF($L304&lt;=AB304,-2,-3)))),IF($L304&gt;=Z304*1.6,3,IF($L304&gt;=Z304*1.3,2,IF($L304&gt;=Z304,0,IF($L304&gt;=Z304/2,-2,-3))))))</f>
        <v>3</v>
      </c>
      <c r="AD304" t="e">
        <f>IF($K$304&lt;&gt;"",Y304,IF(Z304&lt;&gt;"",AC304,""))</f>
        <v>#N/A</v>
      </c>
      <c r="AE304" t="e">
        <f>IF(AD304="","",VLOOKUP(AD304,'04_WUStG_Mapping'!$A:$B,2,TRUE))</f>
        <v>#N/A</v>
      </c>
    </row>
    <row r="305" spans="1:31" x14ac:dyDescent="0.2">
      <c r="A305" t="s">
        <v>317</v>
      </c>
      <c r="B305" t="s">
        <v>646</v>
      </c>
      <c r="C305" t="s">
        <v>711</v>
      </c>
      <c r="D305" t="s">
        <v>839</v>
      </c>
      <c r="E305" t="s">
        <v>1241</v>
      </c>
      <c r="F305" t="s">
        <v>1611</v>
      </c>
      <c r="G305" t="s">
        <v>1627</v>
      </c>
      <c r="H305" t="s">
        <v>1668</v>
      </c>
      <c r="I305" t="s">
        <v>1688</v>
      </c>
      <c r="J305" t="s">
        <v>1705</v>
      </c>
      <c r="K305" t="s">
        <v>1775</v>
      </c>
      <c r="M305" t="e">
        <f>IF($K$305="","",VLOOKUP($K$305,'03_Thresholds_Archetypes'!$A:$M,2,FALSE))</f>
        <v>#N/A</v>
      </c>
      <c r="N305" t="e">
        <f>IF($K$305="","",VLOOKUP($K$305,'03_Thresholds_Archetypes'!$A:$M,3,FALSE))</f>
        <v>#N/A</v>
      </c>
      <c r="O305" t="e">
        <f>IF($K$305="","",VLOOKUP($K$305,'03_Thresholds_Archetypes'!$A:$M,4,FALSE))</f>
        <v>#N/A</v>
      </c>
      <c r="P305" t="e">
        <f>IF($K$305="","",VLOOKUP($K$305,'03_Thresholds_Archetypes'!$A:$M,5,FALSE))</f>
        <v>#N/A</v>
      </c>
      <c r="Q305" t="e">
        <f>IF($K$305="","",VLOOKUP($K$305,'03_Thresholds_Archetypes'!$A:$M,6,FALSE))</f>
        <v>#N/A</v>
      </c>
      <c r="R305" t="e">
        <f>IF($K$305="","",VLOOKUP($K$305,'03_Thresholds_Archetypes'!$A:$M,7,FALSE))</f>
        <v>#N/A</v>
      </c>
      <c r="S305" t="e">
        <f>IF($K$305="","",VLOOKUP($K$305,'03_Thresholds_Archetypes'!$A:$M,8,FALSE))</f>
        <v>#N/A</v>
      </c>
      <c r="T305" t="e">
        <f>IF($K$305="","",VLOOKUP($K$305,'03_Thresholds_Archetypes'!$A:$M,9,FALSE))</f>
        <v>#N/A</v>
      </c>
      <c r="U305" t="e">
        <f>IF($K$305="","",VLOOKUP($K$305,'03_Thresholds_Archetypes'!$A:$M,10,FALSE))</f>
        <v>#N/A</v>
      </c>
      <c r="V305" t="e">
        <f>IF($K$305="","",VLOOKUP($K$305,'03_Thresholds_Archetypes'!$A:$M,11,FALSE))</f>
        <v>#N/A</v>
      </c>
      <c r="W305" t="e">
        <f>IF($K$305="","",VLOOKUP($K$305,'03_Thresholds_Archetypes'!$A:$M,12,FALSE))</f>
        <v>#N/A</v>
      </c>
      <c r="X305" t="e">
        <f>IF($K$305="","",VLOOKUP($K$305,'03_Thresholds_Archetypes'!$A:$M,13,FALSE))</f>
        <v>#N/A</v>
      </c>
      <c r="Y305" t="e">
        <f>IF($K$305="","",LOOKUP($L305,$M305:$R305,$S305:$X305))</f>
        <v>#N/A</v>
      </c>
      <c r="Z305">
        <f>IFERROR(VLOOKUP($A$305,'02_Benchmarks_by_NACE'!$A:$J,7,FALSE),"")</f>
        <v>1</v>
      </c>
      <c r="AA305">
        <f>IFERROR(VLOOKUP($A$305,'02_Benchmarks_by_NACE'!$A:$J,8,FALSE),"")</f>
        <v>1.5</v>
      </c>
      <c r="AB305">
        <f>IFERROR(VLOOKUP($A$305,'02_Benchmarks_by_NACE'!$A:$J,9,FALSE),"")</f>
        <v>2.5</v>
      </c>
      <c r="AC305">
        <f>IF(Z305="","",IF(LOWER($G$305)="lower_is_better",IF($L305&lt;=Z305*0.4,3,IF($L305&lt;=Z305*0.7,2,IF($L305&lt;=Z305,0,IF($L305&lt;=AB305,-2,-3)))),IF($L305&gt;=Z305*1.6,3,IF($L305&gt;=Z305*1.3,2,IF($L305&gt;=Z305,0,IF($L305&gt;=Z305/2,-2,-3))))))</f>
        <v>3</v>
      </c>
      <c r="AD305" t="e">
        <f>IF($K$305&lt;&gt;"",Y305,IF(Z305&lt;&gt;"",AC305,""))</f>
        <v>#N/A</v>
      </c>
      <c r="AE305" t="e">
        <f>IF(AD305="","",VLOOKUP(AD305,'04_WUStG_Mapping'!$A:$B,2,TRUE))</f>
        <v>#N/A</v>
      </c>
    </row>
    <row r="306" spans="1:31" x14ac:dyDescent="0.2">
      <c r="A306" t="s">
        <v>318</v>
      </c>
      <c r="B306" t="s">
        <v>646</v>
      </c>
      <c r="C306" t="s">
        <v>711</v>
      </c>
      <c r="D306" t="s">
        <v>839</v>
      </c>
      <c r="E306" t="s">
        <v>1242</v>
      </c>
      <c r="F306" t="s">
        <v>1612</v>
      </c>
      <c r="G306" t="s">
        <v>1626</v>
      </c>
      <c r="H306" t="s">
        <v>1669</v>
      </c>
      <c r="I306" t="s">
        <v>1688</v>
      </c>
      <c r="J306" t="s">
        <v>1705</v>
      </c>
      <c r="K306" t="s">
        <v>1754</v>
      </c>
      <c r="M306">
        <f>IF($K$306="","",VLOOKUP($K$306,'03_Thresholds_Archetypes'!$A:$M,2,FALSE))</f>
        <v>0</v>
      </c>
      <c r="N306">
        <f>IF($K$306="","",VLOOKUP($K$306,'03_Thresholds_Archetypes'!$A:$M,3,FALSE))</f>
        <v>0.4</v>
      </c>
      <c r="O306">
        <f>IF($K$306="","",VLOOKUP($K$306,'03_Thresholds_Archetypes'!$A:$M,4,FALSE))</f>
        <v>0.6</v>
      </c>
      <c r="P306">
        <f>IF($K$306="","",VLOOKUP($K$306,'03_Thresholds_Archetypes'!$A:$M,5,FALSE))</f>
        <v>0.75</v>
      </c>
      <c r="Q306">
        <f>IF($K$306="","",VLOOKUP($K$306,'03_Thresholds_Archetypes'!$A:$M,6,FALSE))</f>
        <v>0.9</v>
      </c>
      <c r="R306">
        <f>IF($K$306="","",VLOOKUP($K$306,'03_Thresholds_Archetypes'!$A:$M,7,FALSE))</f>
        <v>1000000000</v>
      </c>
      <c r="S306">
        <f>IF($K$306="","",VLOOKUP($K$306,'03_Thresholds_Archetypes'!$A:$M,8,FALSE))</f>
        <v>-3</v>
      </c>
      <c r="T306">
        <f>IF($K$306="","",VLOOKUP($K$306,'03_Thresholds_Archetypes'!$A:$M,9,FALSE))</f>
        <v>-2</v>
      </c>
      <c r="U306">
        <f>IF($K$306="","",VLOOKUP($K$306,'03_Thresholds_Archetypes'!$A:$M,10,FALSE))</f>
        <v>0</v>
      </c>
      <c r="V306">
        <f>IF($K$306="","",VLOOKUP($K$306,'03_Thresholds_Archetypes'!$A:$M,11,FALSE))</f>
        <v>2</v>
      </c>
      <c r="W306">
        <f>IF($K$306="","",VLOOKUP($K$306,'03_Thresholds_Archetypes'!$A:$M,12,FALSE))</f>
        <v>3</v>
      </c>
      <c r="X306">
        <f>IF($K$306="","",VLOOKUP($K$306,'03_Thresholds_Archetypes'!$A:$M,13,FALSE))</f>
        <v>3</v>
      </c>
      <c r="Y306">
        <f>IF($K$306="","",LOOKUP($L306,$M306:$R306,$S306:$X306))</f>
        <v>-3</v>
      </c>
      <c r="Z306">
        <f>IFERROR(VLOOKUP($A$306,'02_Benchmarks_by_NACE'!$A:$J,7,FALSE),"")</f>
        <v>4.95</v>
      </c>
      <c r="AA306">
        <f>IFERROR(VLOOKUP($A$306,'02_Benchmarks_by_NACE'!$A:$J,8,FALSE),"")</f>
        <v>1</v>
      </c>
      <c r="AB306">
        <f>IFERROR(VLOOKUP($A$306,'02_Benchmarks_by_NACE'!$A:$J,9,FALSE),"")</f>
        <v>1</v>
      </c>
      <c r="AC306">
        <f>IF(Z306="","",IF(LOWER($G$306)="lower_is_better",IF($L306&lt;=Z306*0.4,3,IF($L306&lt;=Z306*0.7,2,IF($L306&lt;=Z306,0,IF($L306&lt;=AB306,-2,-3)))),IF($L306&gt;=Z306*1.6,3,IF($L306&gt;=Z306*1.3,2,IF($L306&gt;=Z306,0,IF($L306&gt;=Z306/2,-2,-3))))))</f>
        <v>-3</v>
      </c>
      <c r="AD306">
        <f>IF($K$306&lt;&gt;"",Y306,IF(Z306&lt;&gt;"",AC306,""))</f>
        <v>-3</v>
      </c>
      <c r="AE306">
        <f>IF(AD306="","",VLOOKUP(AD306,'04_WUStG_Mapping'!$A:$B,2,TRUE))</f>
        <v>25</v>
      </c>
    </row>
    <row r="307" spans="1:31" x14ac:dyDescent="0.2">
      <c r="A307" t="s">
        <v>319</v>
      </c>
      <c r="B307" t="s">
        <v>646</v>
      </c>
      <c r="C307" t="s">
        <v>711</v>
      </c>
      <c r="D307" t="s">
        <v>839</v>
      </c>
      <c r="E307" t="s">
        <v>1243</v>
      </c>
      <c r="F307" t="s">
        <v>1602</v>
      </c>
      <c r="G307" t="s">
        <v>1626</v>
      </c>
      <c r="H307" t="s">
        <v>1670</v>
      </c>
      <c r="I307" t="s">
        <v>1688</v>
      </c>
      <c r="J307" t="s">
        <v>1705</v>
      </c>
      <c r="K307" t="s">
        <v>1753</v>
      </c>
      <c r="M307">
        <f>IF($K$307="","",VLOOKUP($K$307,'03_Thresholds_Archetypes'!$A:$M,2,FALSE))</f>
        <v>0</v>
      </c>
      <c r="N307">
        <f>IF($K$307="","",VLOOKUP($K$307,'03_Thresholds_Archetypes'!$A:$M,3,FALSE))</f>
        <v>30</v>
      </c>
      <c r="O307">
        <f>IF($K$307="","",VLOOKUP($K$307,'03_Thresholds_Archetypes'!$A:$M,4,FALSE))</f>
        <v>50</v>
      </c>
      <c r="P307">
        <f>IF($K$307="","",VLOOKUP($K$307,'03_Thresholds_Archetypes'!$A:$M,5,FALSE))</f>
        <v>70</v>
      </c>
      <c r="Q307">
        <f>IF($K$307="","",VLOOKUP($K$307,'03_Thresholds_Archetypes'!$A:$M,6,FALSE))</f>
        <v>90</v>
      </c>
      <c r="R307">
        <f>IF($K$307="","",VLOOKUP($K$307,'03_Thresholds_Archetypes'!$A:$M,7,FALSE))</f>
        <v>1000000000</v>
      </c>
      <c r="S307">
        <f>IF($K$307="","",VLOOKUP($K$307,'03_Thresholds_Archetypes'!$A:$M,8,FALSE))</f>
        <v>-3</v>
      </c>
      <c r="T307">
        <f>IF($K$307="","",VLOOKUP($K$307,'03_Thresholds_Archetypes'!$A:$M,9,FALSE))</f>
        <v>-2</v>
      </c>
      <c r="U307">
        <f>IF($K$307="","",VLOOKUP($K$307,'03_Thresholds_Archetypes'!$A:$M,10,FALSE))</f>
        <v>0</v>
      </c>
      <c r="V307">
        <f>IF($K$307="","",VLOOKUP($K$307,'03_Thresholds_Archetypes'!$A:$M,11,FALSE))</f>
        <v>2</v>
      </c>
      <c r="W307">
        <f>IF($K$307="","",VLOOKUP($K$307,'03_Thresholds_Archetypes'!$A:$M,12,FALSE))</f>
        <v>3</v>
      </c>
      <c r="X307">
        <f>IF($K$307="","",VLOOKUP($K$307,'03_Thresholds_Archetypes'!$A:$M,13,FALSE))</f>
        <v>3</v>
      </c>
      <c r="Y307">
        <f>IF($K$307="","",LOOKUP($L307,$M307:$R307,$S307:$X307))</f>
        <v>-3</v>
      </c>
      <c r="Z307">
        <f>IFERROR(VLOOKUP($A$307,'02_Benchmarks_by_NACE'!$A:$J,7,FALSE),"")</f>
        <v>39.5</v>
      </c>
      <c r="AA307">
        <f>IFERROR(VLOOKUP($A$307,'02_Benchmarks_by_NACE'!$A:$J,8,FALSE),"")</f>
        <v>59.25</v>
      </c>
      <c r="AB307">
        <f>IFERROR(VLOOKUP($A$307,'02_Benchmarks_by_NACE'!$A:$J,9,FALSE),"")</f>
        <v>98.75</v>
      </c>
      <c r="AC307">
        <f>IF(Z307="","",IF(LOWER($G$307)="lower_is_better",IF($L307&lt;=Z307*0.4,3,IF($L307&lt;=Z307*0.7,2,IF($L307&lt;=Z307,0,IF($L307&lt;=AB307,-2,-3)))),IF($L307&gt;=Z307*1.6,3,IF($L307&gt;=Z307*1.3,2,IF($L307&gt;=Z307,0,IF($L307&gt;=Z307/2,-2,-3))))))</f>
        <v>-3</v>
      </c>
      <c r="AD307">
        <f>IF($K$307&lt;&gt;"",Y307,IF(Z307&lt;&gt;"",AC307,""))</f>
        <v>-3</v>
      </c>
      <c r="AE307">
        <f>IF(AD307="","",VLOOKUP(AD307,'04_WUStG_Mapping'!$A:$B,2,TRUE))</f>
        <v>25</v>
      </c>
    </row>
    <row r="308" spans="1:31" x14ac:dyDescent="0.2">
      <c r="A308" t="s">
        <v>320</v>
      </c>
      <c r="B308" t="s">
        <v>646</v>
      </c>
      <c r="C308" t="s">
        <v>711</v>
      </c>
      <c r="D308" t="s">
        <v>840</v>
      </c>
      <c r="E308" t="s">
        <v>1244</v>
      </c>
      <c r="F308" t="s">
        <v>1602</v>
      </c>
      <c r="G308" t="s">
        <v>1626</v>
      </c>
      <c r="H308" t="s">
        <v>1655</v>
      </c>
      <c r="I308" t="s">
        <v>1683</v>
      </c>
      <c r="J308" t="s">
        <v>1698</v>
      </c>
      <c r="K308" t="s">
        <v>1753</v>
      </c>
      <c r="M308">
        <f>IF($K$308="","",VLOOKUP($K$308,'03_Thresholds_Archetypes'!$A:$M,2,FALSE))</f>
        <v>0</v>
      </c>
      <c r="N308">
        <f>IF($K$308="","",VLOOKUP($K$308,'03_Thresholds_Archetypes'!$A:$M,3,FALSE))</f>
        <v>30</v>
      </c>
      <c r="O308">
        <f>IF($K$308="","",VLOOKUP($K$308,'03_Thresholds_Archetypes'!$A:$M,4,FALSE))</f>
        <v>50</v>
      </c>
      <c r="P308">
        <f>IF($K$308="","",VLOOKUP($K$308,'03_Thresholds_Archetypes'!$A:$M,5,FALSE))</f>
        <v>70</v>
      </c>
      <c r="Q308">
        <f>IF($K$308="","",VLOOKUP($K$308,'03_Thresholds_Archetypes'!$A:$M,6,FALSE))</f>
        <v>90</v>
      </c>
      <c r="R308">
        <f>IF($K$308="","",VLOOKUP($K$308,'03_Thresholds_Archetypes'!$A:$M,7,FALSE))</f>
        <v>1000000000</v>
      </c>
      <c r="S308">
        <f>IF($K$308="","",VLOOKUP($K$308,'03_Thresholds_Archetypes'!$A:$M,8,FALSE))</f>
        <v>-3</v>
      </c>
      <c r="T308">
        <f>IF($K$308="","",VLOOKUP($K$308,'03_Thresholds_Archetypes'!$A:$M,9,FALSE))</f>
        <v>-2</v>
      </c>
      <c r="U308">
        <f>IF($K$308="","",VLOOKUP($K$308,'03_Thresholds_Archetypes'!$A:$M,10,FALSE))</f>
        <v>0</v>
      </c>
      <c r="V308">
        <f>IF($K$308="","",VLOOKUP($K$308,'03_Thresholds_Archetypes'!$A:$M,11,FALSE))</f>
        <v>2</v>
      </c>
      <c r="W308">
        <f>IF($K$308="","",VLOOKUP($K$308,'03_Thresholds_Archetypes'!$A:$M,12,FALSE))</f>
        <v>3</v>
      </c>
      <c r="X308">
        <f>IF($K$308="","",VLOOKUP($K$308,'03_Thresholds_Archetypes'!$A:$M,13,FALSE))</f>
        <v>3</v>
      </c>
      <c r="Y308">
        <f>IF($K$308="","",LOOKUP($L308,$M308:$R308,$S308:$X308))</f>
        <v>-3</v>
      </c>
      <c r="Z308">
        <f>IFERROR(VLOOKUP($A$308,'02_Benchmarks_by_NACE'!$A:$J,7,FALSE),"")</f>
        <v>59.5</v>
      </c>
      <c r="AA308">
        <f>IFERROR(VLOOKUP($A$308,'02_Benchmarks_by_NACE'!$A:$J,8,FALSE),"")</f>
        <v>89.25</v>
      </c>
      <c r="AB308">
        <f>IFERROR(VLOOKUP($A$308,'02_Benchmarks_by_NACE'!$A:$J,9,FALSE),"")</f>
        <v>100</v>
      </c>
      <c r="AC308">
        <f>IF(Z308="","",IF(LOWER($G$308)="lower_is_better",IF($L308&lt;=Z308*0.4,3,IF($L308&lt;=Z308*0.7,2,IF($L308&lt;=Z308,0,IF($L308&lt;=AB308,-2,-3)))),IF($L308&gt;=Z308*1.6,3,IF($L308&gt;=Z308*1.3,2,IF($L308&gt;=Z308,0,IF($L308&gt;=Z308/2,-2,-3))))))</f>
        <v>-3</v>
      </c>
      <c r="AD308">
        <f>IF($K$308&lt;&gt;"",Y308,IF(Z308&lt;&gt;"",AC308,""))</f>
        <v>-3</v>
      </c>
      <c r="AE308">
        <f>IF(AD308="","",VLOOKUP(AD308,'04_WUStG_Mapping'!$A:$B,2,TRUE))</f>
        <v>25</v>
      </c>
    </row>
    <row r="309" spans="1:31" x14ac:dyDescent="0.2">
      <c r="A309" t="s">
        <v>321</v>
      </c>
      <c r="B309" t="s">
        <v>646</v>
      </c>
      <c r="C309" t="s">
        <v>711</v>
      </c>
      <c r="D309" t="s">
        <v>840</v>
      </c>
      <c r="E309" t="s">
        <v>1245</v>
      </c>
      <c r="F309" t="s">
        <v>1604</v>
      </c>
      <c r="G309" t="s">
        <v>1626</v>
      </c>
      <c r="H309" t="s">
        <v>1657</v>
      </c>
      <c r="I309" t="s">
        <v>1683</v>
      </c>
      <c r="J309" t="s">
        <v>1698</v>
      </c>
      <c r="K309" t="s">
        <v>1753</v>
      </c>
      <c r="M309">
        <f>IF($K$309="","",VLOOKUP($K$309,'03_Thresholds_Archetypes'!$A:$M,2,FALSE))</f>
        <v>0</v>
      </c>
      <c r="N309">
        <f>IF($K$309="","",VLOOKUP($K$309,'03_Thresholds_Archetypes'!$A:$M,3,FALSE))</f>
        <v>30</v>
      </c>
      <c r="O309">
        <f>IF($K$309="","",VLOOKUP($K$309,'03_Thresholds_Archetypes'!$A:$M,4,FALSE))</f>
        <v>50</v>
      </c>
      <c r="P309">
        <f>IF($K$309="","",VLOOKUP($K$309,'03_Thresholds_Archetypes'!$A:$M,5,FALSE))</f>
        <v>70</v>
      </c>
      <c r="Q309">
        <f>IF($K$309="","",VLOOKUP($K$309,'03_Thresholds_Archetypes'!$A:$M,6,FALSE))</f>
        <v>90</v>
      </c>
      <c r="R309">
        <f>IF($K$309="","",VLOOKUP($K$309,'03_Thresholds_Archetypes'!$A:$M,7,FALSE))</f>
        <v>1000000000</v>
      </c>
      <c r="S309">
        <f>IF($K$309="","",VLOOKUP($K$309,'03_Thresholds_Archetypes'!$A:$M,8,FALSE))</f>
        <v>-3</v>
      </c>
      <c r="T309">
        <f>IF($K$309="","",VLOOKUP($K$309,'03_Thresholds_Archetypes'!$A:$M,9,FALSE))</f>
        <v>-2</v>
      </c>
      <c r="U309">
        <f>IF($K$309="","",VLOOKUP($K$309,'03_Thresholds_Archetypes'!$A:$M,10,FALSE))</f>
        <v>0</v>
      </c>
      <c r="V309">
        <f>IF($K$309="","",VLOOKUP($K$309,'03_Thresholds_Archetypes'!$A:$M,11,FALSE))</f>
        <v>2</v>
      </c>
      <c r="W309">
        <f>IF($K$309="","",VLOOKUP($K$309,'03_Thresholds_Archetypes'!$A:$M,12,FALSE))</f>
        <v>3</v>
      </c>
      <c r="X309">
        <f>IF($K$309="","",VLOOKUP($K$309,'03_Thresholds_Archetypes'!$A:$M,13,FALSE))</f>
        <v>3</v>
      </c>
      <c r="Y309">
        <f>IF($K$309="","",LOOKUP($L309,$M309:$R309,$S309:$X309))</f>
        <v>-3</v>
      </c>
      <c r="Z309">
        <f>IFERROR(VLOOKUP($A$309,'02_Benchmarks_by_NACE'!$A:$J,7,FALSE),"")</f>
        <v>82</v>
      </c>
      <c r="AA309">
        <f>IFERROR(VLOOKUP($A$309,'02_Benchmarks_by_NACE'!$A:$J,8,FALSE),"")</f>
        <v>100</v>
      </c>
      <c r="AB309">
        <f>IFERROR(VLOOKUP($A$309,'02_Benchmarks_by_NACE'!$A:$J,9,FALSE),"")</f>
        <v>100</v>
      </c>
      <c r="AC309">
        <f>IF(Z309="","",IF(LOWER($G$309)="lower_is_better",IF($L309&lt;=Z309*0.4,3,IF($L309&lt;=Z309*0.7,2,IF($L309&lt;=Z309,0,IF($L309&lt;=AB309,-2,-3)))),IF($L309&gt;=Z309*1.6,3,IF($L309&gt;=Z309*1.3,2,IF($L309&gt;=Z309,0,IF($L309&gt;=Z309/2,-2,-3))))))</f>
        <v>-3</v>
      </c>
      <c r="AD309">
        <f>IF($K$309&lt;&gt;"",Y309,IF(Z309&lt;&gt;"",AC309,""))</f>
        <v>-3</v>
      </c>
      <c r="AE309">
        <f>IF(AD309="","",VLOOKUP(AD309,'04_WUStG_Mapping'!$A:$B,2,TRUE))</f>
        <v>25</v>
      </c>
    </row>
    <row r="310" spans="1:31" x14ac:dyDescent="0.2">
      <c r="A310" t="s">
        <v>322</v>
      </c>
      <c r="B310" t="s">
        <v>646</v>
      </c>
      <c r="C310" t="s">
        <v>711</v>
      </c>
      <c r="D310" t="s">
        <v>840</v>
      </c>
      <c r="E310" t="s">
        <v>1246</v>
      </c>
      <c r="F310" t="s">
        <v>1605</v>
      </c>
      <c r="G310" t="s">
        <v>1626</v>
      </c>
      <c r="H310" t="s">
        <v>1658</v>
      </c>
      <c r="I310" t="s">
        <v>1684</v>
      </c>
      <c r="J310" t="s">
        <v>1698</v>
      </c>
      <c r="K310" t="s">
        <v>1753</v>
      </c>
      <c r="M310">
        <f>IF($K$310="","",VLOOKUP($K$310,'03_Thresholds_Archetypes'!$A:$M,2,FALSE))</f>
        <v>0</v>
      </c>
      <c r="N310">
        <f>IF($K$310="","",VLOOKUP($K$310,'03_Thresholds_Archetypes'!$A:$M,3,FALSE))</f>
        <v>30</v>
      </c>
      <c r="O310">
        <f>IF($K$310="","",VLOOKUP($K$310,'03_Thresholds_Archetypes'!$A:$M,4,FALSE))</f>
        <v>50</v>
      </c>
      <c r="P310">
        <f>IF($K$310="","",VLOOKUP($K$310,'03_Thresholds_Archetypes'!$A:$M,5,FALSE))</f>
        <v>70</v>
      </c>
      <c r="Q310">
        <f>IF($K$310="","",VLOOKUP($K$310,'03_Thresholds_Archetypes'!$A:$M,6,FALSE))</f>
        <v>90</v>
      </c>
      <c r="R310">
        <f>IF($K$310="","",VLOOKUP($K$310,'03_Thresholds_Archetypes'!$A:$M,7,FALSE))</f>
        <v>1000000000</v>
      </c>
      <c r="S310">
        <f>IF($K$310="","",VLOOKUP($K$310,'03_Thresholds_Archetypes'!$A:$M,8,FALSE))</f>
        <v>-3</v>
      </c>
      <c r="T310">
        <f>IF($K$310="","",VLOOKUP($K$310,'03_Thresholds_Archetypes'!$A:$M,9,FALSE))</f>
        <v>-2</v>
      </c>
      <c r="U310">
        <f>IF($K$310="","",VLOOKUP($K$310,'03_Thresholds_Archetypes'!$A:$M,10,FALSE))</f>
        <v>0</v>
      </c>
      <c r="V310">
        <f>IF($K$310="","",VLOOKUP($K$310,'03_Thresholds_Archetypes'!$A:$M,11,FALSE))</f>
        <v>2</v>
      </c>
      <c r="W310">
        <f>IF($K$310="","",VLOOKUP($K$310,'03_Thresholds_Archetypes'!$A:$M,12,FALSE))</f>
        <v>3</v>
      </c>
      <c r="X310">
        <f>IF($K$310="","",VLOOKUP($K$310,'03_Thresholds_Archetypes'!$A:$M,13,FALSE))</f>
        <v>3</v>
      </c>
      <c r="Y310">
        <f>IF($K$310="","",LOOKUP($L310,$M310:$R310,$S310:$X310))</f>
        <v>-3</v>
      </c>
      <c r="Z310">
        <f>IFERROR(VLOOKUP($A$310,'02_Benchmarks_by_NACE'!$A:$J,7,FALSE),"")</f>
        <v>49.5</v>
      </c>
      <c r="AA310">
        <f>IFERROR(VLOOKUP($A$310,'02_Benchmarks_by_NACE'!$A:$J,8,FALSE),"")</f>
        <v>74.25</v>
      </c>
      <c r="AB310">
        <f>IFERROR(VLOOKUP($A$310,'02_Benchmarks_by_NACE'!$A:$J,9,FALSE),"")</f>
        <v>100</v>
      </c>
      <c r="AC310">
        <f>IF(Z310="","",IF(LOWER($G$310)="lower_is_better",IF($L310&lt;=Z310*0.4,3,IF($L310&lt;=Z310*0.7,2,IF($L310&lt;=Z310,0,IF($L310&lt;=AB310,-2,-3)))),IF($L310&gt;=Z310*1.6,3,IF($L310&gt;=Z310*1.3,2,IF($L310&gt;=Z310,0,IF($L310&gt;=Z310/2,-2,-3))))))</f>
        <v>-3</v>
      </c>
      <c r="AD310">
        <f>IF($K$310&lt;&gt;"",Y310,IF(Z310&lt;&gt;"",AC310,""))</f>
        <v>-3</v>
      </c>
      <c r="AE310">
        <f>IF(AD310="","",VLOOKUP(AD310,'04_WUStG_Mapping'!$A:$B,2,TRUE))</f>
        <v>25</v>
      </c>
    </row>
    <row r="311" spans="1:31" x14ac:dyDescent="0.2">
      <c r="A311" t="s">
        <v>323</v>
      </c>
      <c r="B311" t="s">
        <v>646</v>
      </c>
      <c r="C311" t="s">
        <v>712</v>
      </c>
      <c r="D311" t="s">
        <v>841</v>
      </c>
      <c r="E311" t="s">
        <v>1247</v>
      </c>
      <c r="F311" t="s">
        <v>1606</v>
      </c>
      <c r="G311" t="s">
        <v>1627</v>
      </c>
      <c r="H311" t="s">
        <v>1659</v>
      </c>
      <c r="I311" t="s">
        <v>1685</v>
      </c>
      <c r="J311" t="s">
        <v>1700</v>
      </c>
      <c r="K311" t="s">
        <v>1755</v>
      </c>
      <c r="M311">
        <f>IF($K$311="","",VLOOKUP($K$311,'03_Thresholds_Archetypes'!$A:$M,2,FALSE))</f>
        <v>0</v>
      </c>
      <c r="N311">
        <f>IF($K$311="","",VLOOKUP($K$311,'03_Thresholds_Archetypes'!$A:$M,3,FALSE))</f>
        <v>1</v>
      </c>
      <c r="O311">
        <f>IF($K$311="","",VLOOKUP($K$311,'03_Thresholds_Archetypes'!$A:$M,4,FALSE))</f>
        <v>3</v>
      </c>
      <c r="P311">
        <f>IF($K$311="","",VLOOKUP($K$311,'03_Thresholds_Archetypes'!$A:$M,5,FALSE))</f>
        <v>5</v>
      </c>
      <c r="Q311">
        <f>IF($K$311="","",VLOOKUP($K$311,'03_Thresholds_Archetypes'!$A:$M,6,FALSE))</f>
        <v>1000000000</v>
      </c>
      <c r="R311">
        <f>IF($K$311="","",VLOOKUP($K$311,'03_Thresholds_Archetypes'!$A:$M,7,FALSE))</f>
        <v>1000000000</v>
      </c>
      <c r="S311">
        <f>IF($K$311="","",VLOOKUP($K$311,'03_Thresholds_Archetypes'!$A:$M,8,FALSE))</f>
        <v>3</v>
      </c>
      <c r="T311">
        <f>IF($K$311="","",VLOOKUP($K$311,'03_Thresholds_Archetypes'!$A:$M,9,FALSE))</f>
        <v>2</v>
      </c>
      <c r="U311">
        <f>IF($K$311="","",VLOOKUP($K$311,'03_Thresholds_Archetypes'!$A:$M,10,FALSE))</f>
        <v>0</v>
      </c>
      <c r="V311">
        <f>IF($K$311="","",VLOOKUP($K$311,'03_Thresholds_Archetypes'!$A:$M,11,FALSE))</f>
        <v>-2</v>
      </c>
      <c r="W311">
        <f>IF($K$311="","",VLOOKUP($K$311,'03_Thresholds_Archetypes'!$A:$M,12,FALSE))</f>
        <v>-3</v>
      </c>
      <c r="X311">
        <f>IF($K$311="","",VLOOKUP($K$311,'03_Thresholds_Archetypes'!$A:$M,13,FALSE))</f>
        <v>-3</v>
      </c>
      <c r="Y311">
        <f>IF($K$311="","",LOOKUP($L311,$M311:$R311,$S311:$X311))</f>
        <v>3</v>
      </c>
      <c r="Z311">
        <f>IFERROR(VLOOKUP($A$311,'02_Benchmarks_by_NACE'!$A:$J,7,FALSE),"")</f>
        <v>0.5</v>
      </c>
      <c r="AA311">
        <f>IFERROR(VLOOKUP($A$311,'02_Benchmarks_by_NACE'!$A:$J,8,FALSE),"")</f>
        <v>0.75</v>
      </c>
      <c r="AB311">
        <f>IFERROR(VLOOKUP($A$311,'02_Benchmarks_by_NACE'!$A:$J,9,FALSE),"")</f>
        <v>1.25</v>
      </c>
      <c r="AC311">
        <f>IF(Z311="","",IF(LOWER($G$311)="lower_is_better",IF($L311&lt;=Z311*0.4,3,IF($L311&lt;=Z311*0.7,2,IF($L311&lt;=Z311,0,IF($L311&lt;=AB311,-2,-3)))),IF($L311&gt;=Z311*1.6,3,IF($L311&gt;=Z311*1.3,2,IF($L311&gt;=Z311,0,IF($L311&gt;=Z311/2,-2,-3))))))</f>
        <v>3</v>
      </c>
      <c r="AD311">
        <f>IF($K$311&lt;&gt;"",Y311,IF(Z311&lt;&gt;"",AC311,""))</f>
        <v>3</v>
      </c>
      <c r="AE311">
        <f>IF(AD311="","",VLOOKUP(AD311,'04_WUStG_Mapping'!$A:$B,2,TRUE))</f>
        <v>0</v>
      </c>
    </row>
    <row r="312" spans="1:31" x14ac:dyDescent="0.2">
      <c r="A312" t="s">
        <v>324</v>
      </c>
      <c r="B312" t="s">
        <v>646</v>
      </c>
      <c r="C312" t="s">
        <v>712</v>
      </c>
      <c r="D312" t="s">
        <v>841</v>
      </c>
      <c r="E312" t="s">
        <v>1248</v>
      </c>
      <c r="F312" t="s">
        <v>1607</v>
      </c>
      <c r="G312" t="s">
        <v>1626</v>
      </c>
      <c r="H312" t="s">
        <v>1660</v>
      </c>
      <c r="I312" t="s">
        <v>1685</v>
      </c>
      <c r="J312" t="s">
        <v>1700</v>
      </c>
      <c r="K312" t="s">
        <v>1774</v>
      </c>
      <c r="M312" t="e">
        <f>IF($K$312="","",VLOOKUP($K$312,'03_Thresholds_Archetypes'!$A:$M,2,FALSE))</f>
        <v>#N/A</v>
      </c>
      <c r="N312" t="e">
        <f>IF($K$312="","",VLOOKUP($K$312,'03_Thresholds_Archetypes'!$A:$M,3,FALSE))</f>
        <v>#N/A</v>
      </c>
      <c r="O312" t="e">
        <f>IF($K$312="","",VLOOKUP($K$312,'03_Thresholds_Archetypes'!$A:$M,4,FALSE))</f>
        <v>#N/A</v>
      </c>
      <c r="P312" t="e">
        <f>IF($K$312="","",VLOOKUP($K$312,'03_Thresholds_Archetypes'!$A:$M,5,FALSE))</f>
        <v>#N/A</v>
      </c>
      <c r="Q312" t="e">
        <f>IF($K$312="","",VLOOKUP($K$312,'03_Thresholds_Archetypes'!$A:$M,6,FALSE))</f>
        <v>#N/A</v>
      </c>
      <c r="R312" t="e">
        <f>IF($K$312="","",VLOOKUP($K$312,'03_Thresholds_Archetypes'!$A:$M,7,FALSE))</f>
        <v>#N/A</v>
      </c>
      <c r="S312" t="e">
        <f>IF($K$312="","",VLOOKUP($K$312,'03_Thresholds_Archetypes'!$A:$M,8,FALSE))</f>
        <v>#N/A</v>
      </c>
      <c r="T312" t="e">
        <f>IF($K$312="","",VLOOKUP($K$312,'03_Thresholds_Archetypes'!$A:$M,9,FALSE))</f>
        <v>#N/A</v>
      </c>
      <c r="U312" t="e">
        <f>IF($K$312="","",VLOOKUP($K$312,'03_Thresholds_Archetypes'!$A:$M,10,FALSE))</f>
        <v>#N/A</v>
      </c>
      <c r="V312" t="e">
        <f>IF($K$312="","",VLOOKUP($K$312,'03_Thresholds_Archetypes'!$A:$M,11,FALSE))</f>
        <v>#N/A</v>
      </c>
      <c r="W312" t="e">
        <f>IF($K$312="","",VLOOKUP($K$312,'03_Thresholds_Archetypes'!$A:$M,12,FALSE))</f>
        <v>#N/A</v>
      </c>
      <c r="X312" t="e">
        <f>IF($K$312="","",VLOOKUP($K$312,'03_Thresholds_Archetypes'!$A:$M,13,FALSE))</f>
        <v>#N/A</v>
      </c>
      <c r="Y312" t="e">
        <f>IF($K$312="","",LOOKUP($L312,$M312:$R312,$S312:$X312))</f>
        <v>#N/A</v>
      </c>
      <c r="Z312">
        <f>IFERROR(VLOOKUP($A$312,'02_Benchmarks_by_NACE'!$A:$J,7,FALSE),"")</f>
        <v>0.66999999999999993</v>
      </c>
      <c r="AA312">
        <f>IFERROR(VLOOKUP($A$312,'02_Benchmarks_by_NACE'!$A:$J,8,FALSE),"")</f>
        <v>1</v>
      </c>
      <c r="AB312">
        <f>IFERROR(VLOOKUP($A$312,'02_Benchmarks_by_NACE'!$A:$J,9,FALSE),"")</f>
        <v>1</v>
      </c>
      <c r="AC312">
        <f>IF(Z312="","",IF(LOWER($G$312)="lower_is_better",IF($L312&lt;=Z312*0.4,3,IF($L312&lt;=Z312*0.7,2,IF($L312&lt;=Z312,0,IF($L312&lt;=AB312,-2,-3)))),IF($L312&gt;=Z312*1.6,3,IF($L312&gt;=Z312*1.3,2,IF($L312&gt;=Z312,0,IF($L312&gt;=Z312/2,-2,-3))))))</f>
        <v>-3</v>
      </c>
      <c r="AD312" t="e">
        <f>IF($K$312&lt;&gt;"",Y312,IF(Z312&lt;&gt;"",AC312,""))</f>
        <v>#N/A</v>
      </c>
      <c r="AE312" t="e">
        <f>IF(AD312="","",VLOOKUP(AD312,'04_WUStG_Mapping'!$A:$B,2,TRUE))</f>
        <v>#N/A</v>
      </c>
    </row>
    <row r="313" spans="1:31" x14ac:dyDescent="0.2">
      <c r="A313" t="s">
        <v>325</v>
      </c>
      <c r="B313" t="s">
        <v>646</v>
      </c>
      <c r="C313" t="s">
        <v>712</v>
      </c>
      <c r="D313" t="s">
        <v>841</v>
      </c>
      <c r="E313" t="s">
        <v>1249</v>
      </c>
      <c r="F313" t="s">
        <v>1607</v>
      </c>
      <c r="G313" t="s">
        <v>1626</v>
      </c>
      <c r="H313" t="s">
        <v>1661</v>
      </c>
      <c r="I313" t="s">
        <v>1685</v>
      </c>
      <c r="J313" t="s">
        <v>1700</v>
      </c>
      <c r="K313" t="s">
        <v>1774</v>
      </c>
      <c r="M313" t="e">
        <f>IF($K$313="","",VLOOKUP($K$313,'03_Thresholds_Archetypes'!$A:$M,2,FALSE))</f>
        <v>#N/A</v>
      </c>
      <c r="N313" t="e">
        <f>IF($K$313="","",VLOOKUP($K$313,'03_Thresholds_Archetypes'!$A:$M,3,FALSE))</f>
        <v>#N/A</v>
      </c>
      <c r="O313" t="e">
        <f>IF($K$313="","",VLOOKUP($K$313,'03_Thresholds_Archetypes'!$A:$M,4,FALSE))</f>
        <v>#N/A</v>
      </c>
      <c r="P313" t="e">
        <f>IF($K$313="","",VLOOKUP($K$313,'03_Thresholds_Archetypes'!$A:$M,5,FALSE))</f>
        <v>#N/A</v>
      </c>
      <c r="Q313" t="e">
        <f>IF($K$313="","",VLOOKUP($K$313,'03_Thresholds_Archetypes'!$A:$M,6,FALSE))</f>
        <v>#N/A</v>
      </c>
      <c r="R313" t="e">
        <f>IF($K$313="","",VLOOKUP($K$313,'03_Thresholds_Archetypes'!$A:$M,7,FALSE))</f>
        <v>#N/A</v>
      </c>
      <c r="S313" t="e">
        <f>IF($K$313="","",VLOOKUP($K$313,'03_Thresholds_Archetypes'!$A:$M,8,FALSE))</f>
        <v>#N/A</v>
      </c>
      <c r="T313" t="e">
        <f>IF($K$313="","",VLOOKUP($K$313,'03_Thresholds_Archetypes'!$A:$M,9,FALSE))</f>
        <v>#N/A</v>
      </c>
      <c r="U313" t="e">
        <f>IF($K$313="","",VLOOKUP($K$313,'03_Thresholds_Archetypes'!$A:$M,10,FALSE))</f>
        <v>#N/A</v>
      </c>
      <c r="V313" t="e">
        <f>IF($K$313="","",VLOOKUP($K$313,'03_Thresholds_Archetypes'!$A:$M,11,FALSE))</f>
        <v>#N/A</v>
      </c>
      <c r="W313" t="e">
        <f>IF($K$313="","",VLOOKUP($K$313,'03_Thresholds_Archetypes'!$A:$M,12,FALSE))</f>
        <v>#N/A</v>
      </c>
      <c r="X313" t="e">
        <f>IF($K$313="","",VLOOKUP($K$313,'03_Thresholds_Archetypes'!$A:$M,13,FALSE))</f>
        <v>#N/A</v>
      </c>
      <c r="Y313" t="e">
        <f>IF($K$313="","",LOOKUP($L313,$M313:$R313,$S313:$X313))</f>
        <v>#N/A</v>
      </c>
      <c r="Z313">
        <f>IFERROR(VLOOKUP($A$313,'02_Benchmarks_by_NACE'!$A:$J,7,FALSE),"")</f>
        <v>0.5</v>
      </c>
      <c r="AA313">
        <f>IFERROR(VLOOKUP($A$313,'02_Benchmarks_by_NACE'!$A:$J,8,FALSE),"")</f>
        <v>0.75</v>
      </c>
      <c r="AB313">
        <f>IFERROR(VLOOKUP($A$313,'02_Benchmarks_by_NACE'!$A:$J,9,FALSE),"")</f>
        <v>0.9</v>
      </c>
      <c r="AC313">
        <f>IF(Z313="","",IF(LOWER($G$313)="lower_is_better",IF($L313&lt;=Z313*0.4,3,IF($L313&lt;=Z313*0.7,2,IF($L313&lt;=Z313,0,IF($L313&lt;=AB313,-2,-3)))),IF($L313&gt;=Z313*1.6,3,IF($L313&gt;=Z313*1.3,2,IF($L313&gt;=Z313,0,IF($L313&gt;=Z313/2,-2,-3))))))</f>
        <v>-3</v>
      </c>
      <c r="AD313" t="e">
        <f>IF($K$313&lt;&gt;"",Y313,IF(Z313&lt;&gt;"",AC313,""))</f>
        <v>#N/A</v>
      </c>
      <c r="AE313" t="e">
        <f>IF(AD313="","",VLOOKUP(AD313,'04_WUStG_Mapping'!$A:$B,2,TRUE))</f>
        <v>#N/A</v>
      </c>
    </row>
    <row r="314" spans="1:31" x14ac:dyDescent="0.2">
      <c r="A314" t="s">
        <v>326</v>
      </c>
      <c r="B314" t="s">
        <v>646</v>
      </c>
      <c r="C314" t="s">
        <v>710</v>
      </c>
      <c r="D314" t="s">
        <v>842</v>
      </c>
      <c r="E314" t="s">
        <v>1250</v>
      </c>
      <c r="F314" t="s">
        <v>1609</v>
      </c>
      <c r="G314" t="s">
        <v>1627</v>
      </c>
      <c r="H314" t="s">
        <v>1665</v>
      </c>
      <c r="I314" t="s">
        <v>1687</v>
      </c>
      <c r="J314" t="s">
        <v>1701</v>
      </c>
      <c r="K314" t="s">
        <v>1775</v>
      </c>
      <c r="M314" t="e">
        <f>IF($K$314="","",VLOOKUP($K$314,'03_Thresholds_Archetypes'!$A:$M,2,FALSE))</f>
        <v>#N/A</v>
      </c>
      <c r="N314" t="e">
        <f>IF($K$314="","",VLOOKUP($K$314,'03_Thresholds_Archetypes'!$A:$M,3,FALSE))</f>
        <v>#N/A</v>
      </c>
      <c r="O314" t="e">
        <f>IF($K$314="","",VLOOKUP($K$314,'03_Thresholds_Archetypes'!$A:$M,4,FALSE))</f>
        <v>#N/A</v>
      </c>
      <c r="P314" t="e">
        <f>IF($K$314="","",VLOOKUP($K$314,'03_Thresholds_Archetypes'!$A:$M,5,FALSE))</f>
        <v>#N/A</v>
      </c>
      <c r="Q314" t="e">
        <f>IF($K$314="","",VLOOKUP($K$314,'03_Thresholds_Archetypes'!$A:$M,6,FALSE))</f>
        <v>#N/A</v>
      </c>
      <c r="R314" t="e">
        <f>IF($K$314="","",VLOOKUP($K$314,'03_Thresholds_Archetypes'!$A:$M,7,FALSE))</f>
        <v>#N/A</v>
      </c>
      <c r="S314" t="e">
        <f>IF($K$314="","",VLOOKUP($K$314,'03_Thresholds_Archetypes'!$A:$M,8,FALSE))</f>
        <v>#N/A</v>
      </c>
      <c r="T314" t="e">
        <f>IF($K$314="","",VLOOKUP($K$314,'03_Thresholds_Archetypes'!$A:$M,9,FALSE))</f>
        <v>#N/A</v>
      </c>
      <c r="U314" t="e">
        <f>IF($K$314="","",VLOOKUP($K$314,'03_Thresholds_Archetypes'!$A:$M,10,FALSE))</f>
        <v>#N/A</v>
      </c>
      <c r="V314" t="e">
        <f>IF($K$314="","",VLOOKUP($K$314,'03_Thresholds_Archetypes'!$A:$M,11,FALSE))</f>
        <v>#N/A</v>
      </c>
      <c r="W314" t="e">
        <f>IF($K$314="","",VLOOKUP($K$314,'03_Thresholds_Archetypes'!$A:$M,12,FALSE))</f>
        <v>#N/A</v>
      </c>
      <c r="X314" t="e">
        <f>IF($K$314="","",VLOOKUP($K$314,'03_Thresholds_Archetypes'!$A:$M,13,FALSE))</f>
        <v>#N/A</v>
      </c>
      <c r="Y314" t="e">
        <f>IF($K$314="","",LOOKUP($L314,$M314:$R314,$S314:$X314))</f>
        <v>#N/A</v>
      </c>
      <c r="Z314">
        <f>IFERROR(VLOOKUP($A$314,'02_Benchmarks_by_NACE'!$A:$J,7,FALSE),"")</f>
        <v>1</v>
      </c>
      <c r="AA314">
        <f>IFERROR(VLOOKUP($A$314,'02_Benchmarks_by_NACE'!$A:$J,8,FALSE),"")</f>
        <v>1.5</v>
      </c>
      <c r="AB314">
        <f>IFERROR(VLOOKUP($A$314,'02_Benchmarks_by_NACE'!$A:$J,9,FALSE),"")</f>
        <v>2.5</v>
      </c>
      <c r="AC314">
        <f>IF(Z314="","",IF(LOWER($G$314)="lower_is_better",IF($L314&lt;=Z314*0.4,3,IF($L314&lt;=Z314*0.7,2,IF($L314&lt;=Z314,0,IF($L314&lt;=AB314,-2,-3)))),IF($L314&gt;=Z314*1.6,3,IF($L314&gt;=Z314*1.3,2,IF($L314&gt;=Z314,0,IF($L314&gt;=Z314/2,-2,-3))))))</f>
        <v>3</v>
      </c>
      <c r="AD314" t="e">
        <f>IF($K$314&lt;&gt;"",Y314,IF(Z314&lt;&gt;"",AC314,""))</f>
        <v>#N/A</v>
      </c>
      <c r="AE314" t="e">
        <f>IF(AD314="","",VLOOKUP(AD314,'04_WUStG_Mapping'!$A:$B,2,TRUE))</f>
        <v>#N/A</v>
      </c>
    </row>
    <row r="315" spans="1:31" x14ac:dyDescent="0.2">
      <c r="A315" t="s">
        <v>327</v>
      </c>
      <c r="B315" t="s">
        <v>646</v>
      </c>
      <c r="C315" t="s">
        <v>710</v>
      </c>
      <c r="D315" t="s">
        <v>842</v>
      </c>
      <c r="E315" t="s">
        <v>1251</v>
      </c>
      <c r="F315" t="s">
        <v>1602</v>
      </c>
      <c r="G315" t="s">
        <v>1626</v>
      </c>
      <c r="H315" t="s">
        <v>1666</v>
      </c>
      <c r="I315" t="s">
        <v>1687</v>
      </c>
      <c r="J315" t="s">
        <v>1698</v>
      </c>
      <c r="K315" t="s">
        <v>1753</v>
      </c>
      <c r="M315">
        <f>IF($K$315="","",VLOOKUP($K$315,'03_Thresholds_Archetypes'!$A:$M,2,FALSE))</f>
        <v>0</v>
      </c>
      <c r="N315">
        <f>IF($K$315="","",VLOOKUP($K$315,'03_Thresholds_Archetypes'!$A:$M,3,FALSE))</f>
        <v>30</v>
      </c>
      <c r="O315">
        <f>IF($K$315="","",VLOOKUP($K$315,'03_Thresholds_Archetypes'!$A:$M,4,FALSE))</f>
        <v>50</v>
      </c>
      <c r="P315">
        <f>IF($K$315="","",VLOOKUP($K$315,'03_Thresholds_Archetypes'!$A:$M,5,FALSE))</f>
        <v>70</v>
      </c>
      <c r="Q315">
        <f>IF($K$315="","",VLOOKUP($K$315,'03_Thresholds_Archetypes'!$A:$M,6,FALSE))</f>
        <v>90</v>
      </c>
      <c r="R315">
        <f>IF($K$315="","",VLOOKUP($K$315,'03_Thresholds_Archetypes'!$A:$M,7,FALSE))</f>
        <v>1000000000</v>
      </c>
      <c r="S315">
        <f>IF($K$315="","",VLOOKUP($K$315,'03_Thresholds_Archetypes'!$A:$M,8,FALSE))</f>
        <v>-3</v>
      </c>
      <c r="T315">
        <f>IF($K$315="","",VLOOKUP($K$315,'03_Thresholds_Archetypes'!$A:$M,9,FALSE))</f>
        <v>-2</v>
      </c>
      <c r="U315">
        <f>IF($K$315="","",VLOOKUP($K$315,'03_Thresholds_Archetypes'!$A:$M,10,FALSE))</f>
        <v>0</v>
      </c>
      <c r="V315">
        <f>IF($K$315="","",VLOOKUP($K$315,'03_Thresholds_Archetypes'!$A:$M,11,FALSE))</f>
        <v>2</v>
      </c>
      <c r="W315">
        <f>IF($K$315="","",VLOOKUP($K$315,'03_Thresholds_Archetypes'!$A:$M,12,FALSE))</f>
        <v>3</v>
      </c>
      <c r="X315">
        <f>IF($K$315="","",VLOOKUP($K$315,'03_Thresholds_Archetypes'!$A:$M,13,FALSE))</f>
        <v>3</v>
      </c>
      <c r="Y315">
        <f>IF($K$315="","",LOOKUP($L315,$M315:$R315,$S315:$X315))</f>
        <v>-3</v>
      </c>
      <c r="Z315">
        <f>IFERROR(VLOOKUP($A$315,'02_Benchmarks_by_NACE'!$A:$J,7,FALSE),"")</f>
        <v>50</v>
      </c>
      <c r="AA315">
        <f>IFERROR(VLOOKUP($A$315,'02_Benchmarks_by_NACE'!$A:$J,8,FALSE),"")</f>
        <v>75</v>
      </c>
      <c r="AB315">
        <f>IFERROR(VLOOKUP($A$315,'02_Benchmarks_by_NACE'!$A:$J,9,FALSE),"")</f>
        <v>100</v>
      </c>
      <c r="AC315">
        <f>IF(Z315="","",IF(LOWER($G$315)="lower_is_better",IF($L315&lt;=Z315*0.4,3,IF($L315&lt;=Z315*0.7,2,IF($L315&lt;=Z315,0,IF($L315&lt;=AB315,-2,-3)))),IF($L315&gt;=Z315*1.6,3,IF($L315&gt;=Z315*1.3,2,IF($L315&gt;=Z315,0,IF($L315&gt;=Z315/2,-2,-3))))))</f>
        <v>-3</v>
      </c>
      <c r="AD315">
        <f>IF($K$315&lt;&gt;"",Y315,IF(Z315&lt;&gt;"",AC315,""))</f>
        <v>-3</v>
      </c>
      <c r="AE315">
        <f>IF(AD315="","",VLOOKUP(AD315,'04_WUStG_Mapping'!$A:$B,2,TRUE))</f>
        <v>25</v>
      </c>
    </row>
    <row r="316" spans="1:31" x14ac:dyDescent="0.2">
      <c r="A316" t="s">
        <v>328</v>
      </c>
      <c r="B316" t="s">
        <v>646</v>
      </c>
      <c r="C316" t="s">
        <v>710</v>
      </c>
      <c r="D316" t="s">
        <v>842</v>
      </c>
      <c r="E316" t="s">
        <v>1252</v>
      </c>
      <c r="F316" t="s">
        <v>1602</v>
      </c>
      <c r="G316" t="s">
        <v>1627</v>
      </c>
      <c r="H316" t="s">
        <v>1667</v>
      </c>
      <c r="I316" t="s">
        <v>1687</v>
      </c>
      <c r="J316" t="s">
        <v>1702</v>
      </c>
      <c r="K316" t="s">
        <v>1756</v>
      </c>
      <c r="M316">
        <f>IF($K$316="","",VLOOKUP($K$316,'03_Thresholds_Archetypes'!$A:$M,2,FALSE))</f>
        <v>0</v>
      </c>
      <c r="N316">
        <f>IF($K$316="","",VLOOKUP($K$316,'03_Thresholds_Archetypes'!$A:$M,3,FALSE))</f>
        <v>0.5</v>
      </c>
      <c r="O316">
        <f>IF($K$316="","",VLOOKUP($K$316,'03_Thresholds_Archetypes'!$A:$M,4,FALSE))</f>
        <v>0.75</v>
      </c>
      <c r="P316">
        <f>IF($K$316="","",VLOOKUP($K$316,'03_Thresholds_Archetypes'!$A:$M,5,FALSE))</f>
        <v>1</v>
      </c>
      <c r="Q316">
        <f>IF($K$316="","",VLOOKUP($K$316,'03_Thresholds_Archetypes'!$A:$M,6,FALSE))</f>
        <v>1.2</v>
      </c>
      <c r="R316">
        <f>IF($K$316="","",VLOOKUP($K$316,'03_Thresholds_Archetypes'!$A:$M,7,FALSE))</f>
        <v>1000000000</v>
      </c>
      <c r="S316">
        <f>IF($K$316="","",VLOOKUP($K$316,'03_Thresholds_Archetypes'!$A:$M,8,FALSE))</f>
        <v>3</v>
      </c>
      <c r="T316">
        <f>IF($K$316="","",VLOOKUP($K$316,'03_Thresholds_Archetypes'!$A:$M,9,FALSE))</f>
        <v>2</v>
      </c>
      <c r="U316">
        <f>IF($K$316="","",VLOOKUP($K$316,'03_Thresholds_Archetypes'!$A:$M,10,FALSE))</f>
        <v>0</v>
      </c>
      <c r="V316">
        <f>IF($K$316="","",VLOOKUP($K$316,'03_Thresholds_Archetypes'!$A:$M,11,FALSE))</f>
        <v>-2</v>
      </c>
      <c r="W316">
        <f>IF($K$316="","",VLOOKUP($K$316,'03_Thresholds_Archetypes'!$A:$M,12,FALSE))</f>
        <v>-3</v>
      </c>
      <c r="X316">
        <f>IF($K$316="","",VLOOKUP($K$316,'03_Thresholds_Archetypes'!$A:$M,13,FALSE))</f>
        <v>-3</v>
      </c>
      <c r="Y316">
        <f>IF($K$316="","",LOOKUP($L316,$M316:$R316,$S316:$X316))</f>
        <v>3</v>
      </c>
      <c r="Z316">
        <f>IFERROR(VLOOKUP($A$316,'02_Benchmarks_by_NACE'!$A:$J,7,FALSE),"")</f>
        <v>1</v>
      </c>
      <c r="AA316">
        <f>IFERROR(VLOOKUP($A$316,'02_Benchmarks_by_NACE'!$A:$J,8,FALSE),"")</f>
        <v>1.2</v>
      </c>
      <c r="AB316">
        <f>IFERROR(VLOOKUP($A$316,'02_Benchmarks_by_NACE'!$A:$J,9,FALSE),"")</f>
        <v>1.5</v>
      </c>
      <c r="AC316">
        <f>IF(Z316="","",IF(LOWER($G$316)="lower_is_better",IF($L316&lt;=Z316*0.4,3,IF($L316&lt;=Z316*0.7,2,IF($L316&lt;=Z316,0,IF($L316&lt;=AB316,-2,-3)))),IF($L316&gt;=Z316*1.6,3,IF($L316&gt;=Z316*1.3,2,IF($L316&gt;=Z316,0,IF($L316&gt;=Z316/2,-2,-3))))))</f>
        <v>3</v>
      </c>
      <c r="AD316">
        <f>IF($K$316&lt;&gt;"",Y316,IF(Z316&lt;&gt;"",AC316,""))</f>
        <v>3</v>
      </c>
      <c r="AE316">
        <f>IF(AD316="","",VLOOKUP(AD316,'04_WUStG_Mapping'!$A:$B,2,TRUE))</f>
        <v>0</v>
      </c>
    </row>
    <row r="317" spans="1:31" x14ac:dyDescent="0.2">
      <c r="A317" t="s">
        <v>329</v>
      </c>
      <c r="B317" t="s">
        <v>646</v>
      </c>
      <c r="C317" t="s">
        <v>710</v>
      </c>
      <c r="D317" t="s">
        <v>843</v>
      </c>
      <c r="E317" t="s">
        <v>1253</v>
      </c>
      <c r="F317" t="s">
        <v>1602</v>
      </c>
      <c r="G317" t="s">
        <v>1626</v>
      </c>
      <c r="H317" t="s">
        <v>1666</v>
      </c>
      <c r="I317" t="s">
        <v>1692</v>
      </c>
      <c r="J317" t="s">
        <v>1710</v>
      </c>
      <c r="K317" t="s">
        <v>1753</v>
      </c>
      <c r="M317">
        <f>IF($K$317="","",VLOOKUP($K$317,'03_Thresholds_Archetypes'!$A:$M,2,FALSE))</f>
        <v>0</v>
      </c>
      <c r="N317">
        <f>IF($K$317="","",VLOOKUP($K$317,'03_Thresholds_Archetypes'!$A:$M,3,FALSE))</f>
        <v>30</v>
      </c>
      <c r="O317">
        <f>IF($K$317="","",VLOOKUP($K$317,'03_Thresholds_Archetypes'!$A:$M,4,FALSE))</f>
        <v>50</v>
      </c>
      <c r="P317">
        <f>IF($K$317="","",VLOOKUP($K$317,'03_Thresholds_Archetypes'!$A:$M,5,FALSE))</f>
        <v>70</v>
      </c>
      <c r="Q317">
        <f>IF($K$317="","",VLOOKUP($K$317,'03_Thresholds_Archetypes'!$A:$M,6,FALSE))</f>
        <v>90</v>
      </c>
      <c r="R317">
        <f>IF($K$317="","",VLOOKUP($K$317,'03_Thresholds_Archetypes'!$A:$M,7,FALSE))</f>
        <v>1000000000</v>
      </c>
      <c r="S317">
        <f>IF($K$317="","",VLOOKUP($K$317,'03_Thresholds_Archetypes'!$A:$M,8,FALSE))</f>
        <v>-3</v>
      </c>
      <c r="T317">
        <f>IF($K$317="","",VLOOKUP($K$317,'03_Thresholds_Archetypes'!$A:$M,9,FALSE))</f>
        <v>-2</v>
      </c>
      <c r="U317">
        <f>IF($K$317="","",VLOOKUP($K$317,'03_Thresholds_Archetypes'!$A:$M,10,FALSE))</f>
        <v>0</v>
      </c>
      <c r="V317">
        <f>IF($K$317="","",VLOOKUP($K$317,'03_Thresholds_Archetypes'!$A:$M,11,FALSE))</f>
        <v>2</v>
      </c>
      <c r="W317">
        <f>IF($K$317="","",VLOOKUP($K$317,'03_Thresholds_Archetypes'!$A:$M,12,FALSE))</f>
        <v>3</v>
      </c>
      <c r="X317">
        <f>IF($K$317="","",VLOOKUP($K$317,'03_Thresholds_Archetypes'!$A:$M,13,FALSE))</f>
        <v>3</v>
      </c>
      <c r="Y317">
        <f>IF($K$317="","",LOOKUP($L317,$M317:$R317,$S317:$X317))</f>
        <v>-3</v>
      </c>
      <c r="Z317">
        <f>IFERROR(VLOOKUP($A$317,'02_Benchmarks_by_NACE'!$A:$J,7,FALSE),"")</f>
        <v>50</v>
      </c>
      <c r="AA317">
        <f>IFERROR(VLOOKUP($A$317,'02_Benchmarks_by_NACE'!$A:$J,8,FALSE),"")</f>
        <v>75</v>
      </c>
      <c r="AB317">
        <f>IFERROR(VLOOKUP($A$317,'02_Benchmarks_by_NACE'!$A:$J,9,FALSE),"")</f>
        <v>100</v>
      </c>
      <c r="AC317">
        <f>IF(Z317="","",IF(LOWER($G$317)="lower_is_better",IF($L317&lt;=Z317*0.4,3,IF($L317&lt;=Z317*0.7,2,IF($L317&lt;=Z317,0,IF($L317&lt;=AB317,-2,-3)))),IF($L317&gt;=Z317*1.6,3,IF($L317&gt;=Z317*1.3,2,IF($L317&gt;=Z317,0,IF($L317&gt;=Z317/2,-2,-3))))))</f>
        <v>-3</v>
      </c>
      <c r="AD317">
        <f>IF($K$317&lt;&gt;"",Y317,IF(Z317&lt;&gt;"",AC317,""))</f>
        <v>-3</v>
      </c>
      <c r="AE317">
        <f>IF(AD317="","",VLOOKUP(AD317,'04_WUStG_Mapping'!$A:$B,2,TRUE))</f>
        <v>25</v>
      </c>
    </row>
    <row r="318" spans="1:31" x14ac:dyDescent="0.2">
      <c r="A318" t="s">
        <v>330</v>
      </c>
      <c r="B318" t="s">
        <v>646</v>
      </c>
      <c r="C318" t="s">
        <v>710</v>
      </c>
      <c r="D318" t="s">
        <v>843</v>
      </c>
      <c r="E318" t="s">
        <v>1254</v>
      </c>
      <c r="F318" t="s">
        <v>1618</v>
      </c>
      <c r="G318" t="s">
        <v>1627</v>
      </c>
      <c r="H318" t="s">
        <v>1665</v>
      </c>
      <c r="I318" t="s">
        <v>1692</v>
      </c>
      <c r="J318" t="s">
        <v>1700</v>
      </c>
      <c r="K318" t="s">
        <v>1775</v>
      </c>
      <c r="M318" t="e">
        <f>IF($K$318="","",VLOOKUP($K$318,'03_Thresholds_Archetypes'!$A:$M,2,FALSE))</f>
        <v>#N/A</v>
      </c>
      <c r="N318" t="e">
        <f>IF($K$318="","",VLOOKUP($K$318,'03_Thresholds_Archetypes'!$A:$M,3,FALSE))</f>
        <v>#N/A</v>
      </c>
      <c r="O318" t="e">
        <f>IF($K$318="","",VLOOKUP($K$318,'03_Thresholds_Archetypes'!$A:$M,4,FALSE))</f>
        <v>#N/A</v>
      </c>
      <c r="P318" t="e">
        <f>IF($K$318="","",VLOOKUP($K$318,'03_Thresholds_Archetypes'!$A:$M,5,FALSE))</f>
        <v>#N/A</v>
      </c>
      <c r="Q318" t="e">
        <f>IF($K$318="","",VLOOKUP($K$318,'03_Thresholds_Archetypes'!$A:$M,6,FALSE))</f>
        <v>#N/A</v>
      </c>
      <c r="R318" t="e">
        <f>IF($K$318="","",VLOOKUP($K$318,'03_Thresholds_Archetypes'!$A:$M,7,FALSE))</f>
        <v>#N/A</v>
      </c>
      <c r="S318" t="e">
        <f>IF($K$318="","",VLOOKUP($K$318,'03_Thresholds_Archetypes'!$A:$M,8,FALSE))</f>
        <v>#N/A</v>
      </c>
      <c r="T318" t="e">
        <f>IF($K$318="","",VLOOKUP($K$318,'03_Thresholds_Archetypes'!$A:$M,9,FALSE))</f>
        <v>#N/A</v>
      </c>
      <c r="U318" t="e">
        <f>IF($K$318="","",VLOOKUP($K$318,'03_Thresholds_Archetypes'!$A:$M,10,FALSE))</f>
        <v>#N/A</v>
      </c>
      <c r="V318" t="e">
        <f>IF($K$318="","",VLOOKUP($K$318,'03_Thresholds_Archetypes'!$A:$M,11,FALSE))</f>
        <v>#N/A</v>
      </c>
      <c r="W318" t="e">
        <f>IF($K$318="","",VLOOKUP($K$318,'03_Thresholds_Archetypes'!$A:$M,12,FALSE))</f>
        <v>#N/A</v>
      </c>
      <c r="X318" t="e">
        <f>IF($K$318="","",VLOOKUP($K$318,'03_Thresholds_Archetypes'!$A:$M,13,FALSE))</f>
        <v>#N/A</v>
      </c>
      <c r="Y318" t="e">
        <f>IF($K$318="","",LOOKUP($L318,$M318:$R318,$S318:$X318))</f>
        <v>#N/A</v>
      </c>
      <c r="Z318">
        <f>IFERROR(VLOOKUP($A$318,'02_Benchmarks_by_NACE'!$A:$J,7,FALSE),"")</f>
        <v>1</v>
      </c>
      <c r="AA318">
        <f>IFERROR(VLOOKUP($A$318,'02_Benchmarks_by_NACE'!$A:$J,8,FALSE),"")</f>
        <v>1.5</v>
      </c>
      <c r="AB318">
        <f>IFERROR(VLOOKUP($A$318,'02_Benchmarks_by_NACE'!$A:$J,9,FALSE),"")</f>
        <v>2.5</v>
      </c>
      <c r="AC318">
        <f>IF(Z318="","",IF(LOWER($G$318)="lower_is_better",IF($L318&lt;=Z318*0.4,3,IF($L318&lt;=Z318*0.7,2,IF($L318&lt;=Z318,0,IF($L318&lt;=AB318,-2,-3)))),IF($L318&gt;=Z318*1.6,3,IF($L318&gt;=Z318*1.3,2,IF($L318&gt;=Z318,0,IF($L318&gt;=Z318/2,-2,-3))))))</f>
        <v>3</v>
      </c>
      <c r="AD318" t="e">
        <f>IF($K$318&lt;&gt;"",Y318,IF(Z318&lt;&gt;"",AC318,""))</f>
        <v>#N/A</v>
      </c>
      <c r="AE318" t="e">
        <f>IF(AD318="","",VLOOKUP(AD318,'04_WUStG_Mapping'!$A:$B,2,TRUE))</f>
        <v>#N/A</v>
      </c>
    </row>
    <row r="319" spans="1:31" x14ac:dyDescent="0.2">
      <c r="A319" t="s">
        <v>331</v>
      </c>
      <c r="B319" t="s">
        <v>646</v>
      </c>
      <c r="C319" t="s">
        <v>710</v>
      </c>
      <c r="D319" t="s">
        <v>843</v>
      </c>
      <c r="E319" t="s">
        <v>1255</v>
      </c>
      <c r="F319" t="s">
        <v>1619</v>
      </c>
      <c r="G319" t="s">
        <v>1627</v>
      </c>
      <c r="H319" t="s">
        <v>1677</v>
      </c>
      <c r="I319" t="s">
        <v>1692</v>
      </c>
      <c r="J319" t="s">
        <v>1711</v>
      </c>
      <c r="K319" t="s">
        <v>1757</v>
      </c>
      <c r="M319">
        <f>IF($K$319="","",VLOOKUP($K$319,'03_Thresholds_Archetypes'!$A:$M,2,FALSE))</f>
        <v>0</v>
      </c>
      <c r="N319">
        <f>IF($K$319="","",VLOOKUP($K$319,'03_Thresholds_Archetypes'!$A:$M,3,FALSE))</f>
        <v>1.2</v>
      </c>
      <c r="O319">
        <f>IF($K$319="","",VLOOKUP($K$319,'03_Thresholds_Archetypes'!$A:$M,4,FALSE))</f>
        <v>1.4</v>
      </c>
      <c r="P319">
        <f>IF($K$319="","",VLOOKUP($K$319,'03_Thresholds_Archetypes'!$A:$M,5,FALSE))</f>
        <v>1.6</v>
      </c>
      <c r="Q319">
        <f>IF($K$319="","",VLOOKUP($K$319,'03_Thresholds_Archetypes'!$A:$M,6,FALSE))</f>
        <v>1.8</v>
      </c>
      <c r="R319">
        <f>IF($K$319="","",VLOOKUP($K$319,'03_Thresholds_Archetypes'!$A:$M,7,FALSE))</f>
        <v>1000000000</v>
      </c>
      <c r="S319">
        <f>IF($K$319="","",VLOOKUP($K$319,'03_Thresholds_Archetypes'!$A:$M,8,FALSE))</f>
        <v>3</v>
      </c>
      <c r="T319">
        <f>IF($K$319="","",VLOOKUP($K$319,'03_Thresholds_Archetypes'!$A:$M,9,FALSE))</f>
        <v>2</v>
      </c>
      <c r="U319">
        <f>IF($K$319="","",VLOOKUP($K$319,'03_Thresholds_Archetypes'!$A:$M,10,FALSE))</f>
        <v>0</v>
      </c>
      <c r="V319">
        <f>IF($K$319="","",VLOOKUP($K$319,'03_Thresholds_Archetypes'!$A:$M,11,FALSE))</f>
        <v>-2</v>
      </c>
      <c r="W319">
        <f>IF($K$319="","",VLOOKUP($K$319,'03_Thresholds_Archetypes'!$A:$M,12,FALSE))</f>
        <v>-3</v>
      </c>
      <c r="X319">
        <f>IF($K$319="","",VLOOKUP($K$319,'03_Thresholds_Archetypes'!$A:$M,13,FALSE))</f>
        <v>-3</v>
      </c>
      <c r="Y319">
        <f>IF($K$319="","",LOOKUP($L319,$M319:$R319,$S319:$X319))</f>
        <v>3</v>
      </c>
      <c r="Z319">
        <f>IFERROR(VLOOKUP($A$319,'02_Benchmarks_by_NACE'!$A:$J,7,FALSE),"")</f>
        <v>1.5049999999999999</v>
      </c>
      <c r="AA319">
        <f>IFERROR(VLOOKUP($A$319,'02_Benchmarks_by_NACE'!$A:$J,8,FALSE),"")</f>
        <v>2.2574999999999998</v>
      </c>
      <c r="AB319">
        <f>IFERROR(VLOOKUP($A$319,'02_Benchmarks_by_NACE'!$A:$J,9,FALSE),"")</f>
        <v>3.7625000000000002</v>
      </c>
      <c r="AC319">
        <f>IF(Z319="","",IF(LOWER($G$319)="lower_is_better",IF($L319&lt;=Z319*0.4,3,IF($L319&lt;=Z319*0.7,2,IF($L319&lt;=Z319,0,IF($L319&lt;=AB319,-2,-3)))),IF($L319&gt;=Z319*1.6,3,IF($L319&gt;=Z319*1.3,2,IF($L319&gt;=Z319,0,IF($L319&gt;=Z319/2,-2,-3))))))</f>
        <v>3</v>
      </c>
      <c r="AD319">
        <f>IF($K$319&lt;&gt;"",Y319,IF(Z319&lt;&gt;"",AC319,""))</f>
        <v>3</v>
      </c>
      <c r="AE319">
        <f>IF(AD319="","",VLOOKUP(AD319,'04_WUStG_Mapping'!$A:$B,2,TRUE))</f>
        <v>0</v>
      </c>
    </row>
    <row r="320" spans="1:31" x14ac:dyDescent="0.2">
      <c r="A320" t="s">
        <v>332</v>
      </c>
      <c r="B320" t="s">
        <v>646</v>
      </c>
      <c r="C320" t="s">
        <v>713</v>
      </c>
      <c r="D320" t="s">
        <v>844</v>
      </c>
      <c r="E320" t="s">
        <v>1256</v>
      </c>
      <c r="F320" t="s">
        <v>1607</v>
      </c>
      <c r="G320" t="s">
        <v>1626</v>
      </c>
      <c r="H320" t="s">
        <v>1662</v>
      </c>
      <c r="I320" t="s">
        <v>1686</v>
      </c>
      <c r="J320" t="s">
        <v>1700</v>
      </c>
      <c r="K320" t="s">
        <v>1774</v>
      </c>
      <c r="M320" t="e">
        <f>IF($K$320="","",VLOOKUP($K$320,'03_Thresholds_Archetypes'!$A:$M,2,FALSE))</f>
        <v>#N/A</v>
      </c>
      <c r="N320" t="e">
        <f>IF($K$320="","",VLOOKUP($K$320,'03_Thresholds_Archetypes'!$A:$M,3,FALSE))</f>
        <v>#N/A</v>
      </c>
      <c r="O320" t="e">
        <f>IF($K$320="","",VLOOKUP($K$320,'03_Thresholds_Archetypes'!$A:$M,4,FALSE))</f>
        <v>#N/A</v>
      </c>
      <c r="P320" t="e">
        <f>IF($K$320="","",VLOOKUP($K$320,'03_Thresholds_Archetypes'!$A:$M,5,FALSE))</f>
        <v>#N/A</v>
      </c>
      <c r="Q320" t="e">
        <f>IF($K$320="","",VLOOKUP($K$320,'03_Thresholds_Archetypes'!$A:$M,6,FALSE))</f>
        <v>#N/A</v>
      </c>
      <c r="R320" t="e">
        <f>IF($K$320="","",VLOOKUP($K$320,'03_Thresholds_Archetypes'!$A:$M,7,FALSE))</f>
        <v>#N/A</v>
      </c>
      <c r="S320" t="e">
        <f>IF($K$320="","",VLOOKUP($K$320,'03_Thresholds_Archetypes'!$A:$M,8,FALSE))</f>
        <v>#N/A</v>
      </c>
      <c r="T320" t="e">
        <f>IF($K$320="","",VLOOKUP($K$320,'03_Thresholds_Archetypes'!$A:$M,9,FALSE))</f>
        <v>#N/A</v>
      </c>
      <c r="U320" t="e">
        <f>IF($K$320="","",VLOOKUP($K$320,'03_Thresholds_Archetypes'!$A:$M,10,FALSE))</f>
        <v>#N/A</v>
      </c>
      <c r="V320" t="e">
        <f>IF($K$320="","",VLOOKUP($K$320,'03_Thresholds_Archetypes'!$A:$M,11,FALSE))</f>
        <v>#N/A</v>
      </c>
      <c r="W320" t="e">
        <f>IF($K$320="","",VLOOKUP($K$320,'03_Thresholds_Archetypes'!$A:$M,12,FALSE))</f>
        <v>#N/A</v>
      </c>
      <c r="X320" t="e">
        <f>IF($K$320="","",VLOOKUP($K$320,'03_Thresholds_Archetypes'!$A:$M,13,FALSE))</f>
        <v>#N/A</v>
      </c>
      <c r="Y320" t="e">
        <f>IF($K$320="","",LOOKUP($L320,$M320:$R320,$S320:$X320))</f>
        <v>#N/A</v>
      </c>
      <c r="Z320">
        <f>IFERROR(VLOOKUP($A$320,'02_Benchmarks_by_NACE'!$A:$J,7,FALSE),"")</f>
        <v>0.64500000000000002</v>
      </c>
      <c r="AA320">
        <f>IFERROR(VLOOKUP($A$320,'02_Benchmarks_by_NACE'!$A:$J,8,FALSE),"")</f>
        <v>0.96750000000000003</v>
      </c>
      <c r="AB320">
        <f>IFERROR(VLOOKUP($A$320,'02_Benchmarks_by_NACE'!$A:$J,9,FALSE),"")</f>
        <v>1</v>
      </c>
      <c r="AC320">
        <f>IF(Z320="","",IF(LOWER($G$320)="lower_is_better",IF($L320&lt;=Z320*0.4,3,IF($L320&lt;=Z320*0.7,2,IF($L320&lt;=Z320,0,IF($L320&lt;=AB320,-2,-3)))),IF($L320&gt;=Z320*1.6,3,IF($L320&gt;=Z320*1.3,2,IF($L320&gt;=Z320,0,IF($L320&gt;=Z320/2,-2,-3))))))</f>
        <v>-3</v>
      </c>
      <c r="AD320" t="e">
        <f>IF($K$320&lt;&gt;"",Y320,IF(Z320&lt;&gt;"",AC320,""))</f>
        <v>#N/A</v>
      </c>
      <c r="AE320" t="e">
        <f>IF(AD320="","",VLOOKUP(AD320,'04_WUStG_Mapping'!$A:$B,2,TRUE))</f>
        <v>#N/A</v>
      </c>
    </row>
    <row r="321" spans="1:31" x14ac:dyDescent="0.2">
      <c r="A321" t="s">
        <v>333</v>
      </c>
      <c r="B321" t="s">
        <v>646</v>
      </c>
      <c r="C321" t="s">
        <v>713</v>
      </c>
      <c r="D321" t="s">
        <v>844</v>
      </c>
      <c r="E321" t="s">
        <v>1257</v>
      </c>
      <c r="F321" t="s">
        <v>1602</v>
      </c>
      <c r="G321" t="s">
        <v>1627</v>
      </c>
      <c r="H321" t="s">
        <v>1663</v>
      </c>
      <c r="I321" t="s">
        <v>1686</v>
      </c>
      <c r="J321" t="s">
        <v>1700</v>
      </c>
      <c r="K321" t="s">
        <v>1775</v>
      </c>
      <c r="M321" t="e">
        <f>IF($K$321="","",VLOOKUP($K$321,'03_Thresholds_Archetypes'!$A:$M,2,FALSE))</f>
        <v>#N/A</v>
      </c>
      <c r="N321" t="e">
        <f>IF($K$321="","",VLOOKUP($K$321,'03_Thresholds_Archetypes'!$A:$M,3,FALSE))</f>
        <v>#N/A</v>
      </c>
      <c r="O321" t="e">
        <f>IF($K$321="","",VLOOKUP($K$321,'03_Thresholds_Archetypes'!$A:$M,4,FALSE))</f>
        <v>#N/A</v>
      </c>
      <c r="P321" t="e">
        <f>IF($K$321="","",VLOOKUP($K$321,'03_Thresholds_Archetypes'!$A:$M,5,FALSE))</f>
        <v>#N/A</v>
      </c>
      <c r="Q321" t="e">
        <f>IF($K$321="","",VLOOKUP($K$321,'03_Thresholds_Archetypes'!$A:$M,6,FALSE))</f>
        <v>#N/A</v>
      </c>
      <c r="R321" t="e">
        <f>IF($K$321="","",VLOOKUP($K$321,'03_Thresholds_Archetypes'!$A:$M,7,FALSE))</f>
        <v>#N/A</v>
      </c>
      <c r="S321" t="e">
        <f>IF($K$321="","",VLOOKUP($K$321,'03_Thresholds_Archetypes'!$A:$M,8,FALSE))</f>
        <v>#N/A</v>
      </c>
      <c r="T321" t="e">
        <f>IF($K$321="","",VLOOKUP($K$321,'03_Thresholds_Archetypes'!$A:$M,9,FALSE))</f>
        <v>#N/A</v>
      </c>
      <c r="U321" t="e">
        <f>IF($K$321="","",VLOOKUP($K$321,'03_Thresholds_Archetypes'!$A:$M,10,FALSE))</f>
        <v>#N/A</v>
      </c>
      <c r="V321" t="e">
        <f>IF($K$321="","",VLOOKUP($K$321,'03_Thresholds_Archetypes'!$A:$M,11,FALSE))</f>
        <v>#N/A</v>
      </c>
      <c r="W321" t="e">
        <f>IF($K$321="","",VLOOKUP($K$321,'03_Thresholds_Archetypes'!$A:$M,12,FALSE))</f>
        <v>#N/A</v>
      </c>
      <c r="X321" t="e">
        <f>IF($K$321="","",VLOOKUP($K$321,'03_Thresholds_Archetypes'!$A:$M,13,FALSE))</f>
        <v>#N/A</v>
      </c>
      <c r="Y321" t="e">
        <f>IF($K$321="","",LOOKUP($L321,$M321:$R321,$S321:$X321))</f>
        <v>#N/A</v>
      </c>
      <c r="Z321">
        <f>IFERROR(VLOOKUP($A$321,'02_Benchmarks_by_NACE'!$A:$J,7,FALSE),"")</f>
        <v>15.5</v>
      </c>
      <c r="AA321">
        <f>IFERROR(VLOOKUP($A$321,'02_Benchmarks_by_NACE'!$A:$J,8,FALSE),"")</f>
        <v>23.25</v>
      </c>
      <c r="AB321">
        <f>IFERROR(VLOOKUP($A$321,'02_Benchmarks_by_NACE'!$A:$J,9,FALSE),"")</f>
        <v>38.75</v>
      </c>
      <c r="AC321">
        <f>IF(Z321="","",IF(LOWER($G$321)="lower_is_better",IF($L321&lt;=Z321*0.4,3,IF($L321&lt;=Z321*0.7,2,IF($L321&lt;=Z321,0,IF($L321&lt;=AB321,-2,-3)))),IF($L321&gt;=Z321*1.6,3,IF($L321&gt;=Z321*1.3,2,IF($L321&gt;=Z321,0,IF($L321&gt;=Z321/2,-2,-3))))))</f>
        <v>3</v>
      </c>
      <c r="AD321" t="e">
        <f>IF($K$321&lt;&gt;"",Y321,IF(Z321&lt;&gt;"",AC321,""))</f>
        <v>#N/A</v>
      </c>
      <c r="AE321" t="e">
        <f>IF(AD321="","",VLOOKUP(AD321,'04_WUStG_Mapping'!$A:$B,2,TRUE))</f>
        <v>#N/A</v>
      </c>
    </row>
    <row r="322" spans="1:31" x14ac:dyDescent="0.2">
      <c r="A322" t="s">
        <v>334</v>
      </c>
      <c r="B322" t="s">
        <v>646</v>
      </c>
      <c r="C322" t="s">
        <v>713</v>
      </c>
      <c r="D322" t="s">
        <v>844</v>
      </c>
      <c r="E322" t="s">
        <v>1258</v>
      </c>
      <c r="F322" t="s">
        <v>1608</v>
      </c>
      <c r="G322" t="s">
        <v>1626</v>
      </c>
      <c r="H322" t="s">
        <v>1664</v>
      </c>
      <c r="I322" t="s">
        <v>1686</v>
      </c>
      <c r="J322" t="s">
        <v>1700</v>
      </c>
      <c r="K322" t="s">
        <v>1774</v>
      </c>
      <c r="M322" t="e">
        <f>IF($K$322="","",VLOOKUP($K$322,'03_Thresholds_Archetypes'!$A:$M,2,FALSE))</f>
        <v>#N/A</v>
      </c>
      <c r="N322" t="e">
        <f>IF($K$322="","",VLOOKUP($K$322,'03_Thresholds_Archetypes'!$A:$M,3,FALSE))</f>
        <v>#N/A</v>
      </c>
      <c r="O322" t="e">
        <f>IF($K$322="","",VLOOKUP($K$322,'03_Thresholds_Archetypes'!$A:$M,4,FALSE))</f>
        <v>#N/A</v>
      </c>
      <c r="P322" t="e">
        <f>IF($K$322="","",VLOOKUP($K$322,'03_Thresholds_Archetypes'!$A:$M,5,FALSE))</f>
        <v>#N/A</v>
      </c>
      <c r="Q322" t="e">
        <f>IF($K$322="","",VLOOKUP($K$322,'03_Thresholds_Archetypes'!$A:$M,6,FALSE))</f>
        <v>#N/A</v>
      </c>
      <c r="R322" t="e">
        <f>IF($K$322="","",VLOOKUP($K$322,'03_Thresholds_Archetypes'!$A:$M,7,FALSE))</f>
        <v>#N/A</v>
      </c>
      <c r="S322" t="e">
        <f>IF($K$322="","",VLOOKUP($K$322,'03_Thresholds_Archetypes'!$A:$M,8,FALSE))</f>
        <v>#N/A</v>
      </c>
      <c r="T322" t="e">
        <f>IF($K$322="","",VLOOKUP($K$322,'03_Thresholds_Archetypes'!$A:$M,9,FALSE))</f>
        <v>#N/A</v>
      </c>
      <c r="U322" t="e">
        <f>IF($K$322="","",VLOOKUP($K$322,'03_Thresholds_Archetypes'!$A:$M,10,FALSE))</f>
        <v>#N/A</v>
      </c>
      <c r="V322" t="e">
        <f>IF($K$322="","",VLOOKUP($K$322,'03_Thresholds_Archetypes'!$A:$M,11,FALSE))</f>
        <v>#N/A</v>
      </c>
      <c r="W322" t="e">
        <f>IF($K$322="","",VLOOKUP($K$322,'03_Thresholds_Archetypes'!$A:$M,12,FALSE))</f>
        <v>#N/A</v>
      </c>
      <c r="X322" t="e">
        <f>IF($K$322="","",VLOOKUP($K$322,'03_Thresholds_Archetypes'!$A:$M,13,FALSE))</f>
        <v>#N/A</v>
      </c>
      <c r="Y322" t="e">
        <f>IF($K$322="","",LOOKUP($L322,$M322:$R322,$S322:$X322))</f>
        <v>#N/A</v>
      </c>
      <c r="Z322">
        <f>IFERROR(VLOOKUP($A$322,'02_Benchmarks_by_NACE'!$A:$J,7,FALSE),"")</f>
        <v>1.5</v>
      </c>
      <c r="AA322">
        <f>IFERROR(VLOOKUP($A$322,'02_Benchmarks_by_NACE'!$A:$J,8,FALSE),"")</f>
        <v>2.25</v>
      </c>
      <c r="AB322">
        <f>IFERROR(VLOOKUP($A$322,'02_Benchmarks_by_NACE'!$A:$J,9,FALSE),"")</f>
        <v>3.75</v>
      </c>
      <c r="AC322">
        <f>IF(Z322="","",IF(LOWER($G$322)="lower_is_better",IF($L322&lt;=Z322*0.4,3,IF($L322&lt;=Z322*0.7,2,IF($L322&lt;=Z322,0,IF($L322&lt;=AB322,-2,-3)))),IF($L322&gt;=Z322*1.6,3,IF($L322&gt;=Z322*1.3,2,IF($L322&gt;=Z322,0,IF($L322&gt;=Z322/2,-2,-3))))))</f>
        <v>-3</v>
      </c>
      <c r="AD322" t="e">
        <f>IF($K$322&lt;&gt;"",Y322,IF(Z322&lt;&gt;"",AC322,""))</f>
        <v>#N/A</v>
      </c>
      <c r="AE322" t="e">
        <f>IF(AD322="","",VLOOKUP(AD322,'04_WUStG_Mapping'!$A:$B,2,TRUE))</f>
        <v>#N/A</v>
      </c>
    </row>
    <row r="323" spans="1:31" x14ac:dyDescent="0.2">
      <c r="A323" t="s">
        <v>335</v>
      </c>
      <c r="B323" t="s">
        <v>646</v>
      </c>
      <c r="C323" t="s">
        <v>714</v>
      </c>
      <c r="D323" t="s">
        <v>845</v>
      </c>
      <c r="E323" t="s">
        <v>1259</v>
      </c>
      <c r="F323" t="s">
        <v>1620</v>
      </c>
      <c r="G323" t="s">
        <v>1627</v>
      </c>
      <c r="H323" t="s">
        <v>1678</v>
      </c>
      <c r="I323" t="s">
        <v>1684</v>
      </c>
      <c r="J323" t="s">
        <v>1712</v>
      </c>
      <c r="K323" t="s">
        <v>1775</v>
      </c>
      <c r="M323" t="e">
        <f>IF($K$323="","",VLOOKUP($K$323,'03_Thresholds_Archetypes'!$A:$M,2,FALSE))</f>
        <v>#N/A</v>
      </c>
      <c r="N323" t="e">
        <f>IF($K$323="","",VLOOKUP($K$323,'03_Thresholds_Archetypes'!$A:$M,3,FALSE))</f>
        <v>#N/A</v>
      </c>
      <c r="O323" t="e">
        <f>IF($K$323="","",VLOOKUP($K$323,'03_Thresholds_Archetypes'!$A:$M,4,FALSE))</f>
        <v>#N/A</v>
      </c>
      <c r="P323" t="e">
        <f>IF($K$323="","",VLOOKUP($K$323,'03_Thresholds_Archetypes'!$A:$M,5,FALSE))</f>
        <v>#N/A</v>
      </c>
      <c r="Q323" t="e">
        <f>IF($K$323="","",VLOOKUP($K$323,'03_Thresholds_Archetypes'!$A:$M,6,FALSE))</f>
        <v>#N/A</v>
      </c>
      <c r="R323" t="e">
        <f>IF($K$323="","",VLOOKUP($K$323,'03_Thresholds_Archetypes'!$A:$M,7,FALSE))</f>
        <v>#N/A</v>
      </c>
      <c r="S323" t="e">
        <f>IF($K$323="","",VLOOKUP($K$323,'03_Thresholds_Archetypes'!$A:$M,8,FALSE))</f>
        <v>#N/A</v>
      </c>
      <c r="T323" t="e">
        <f>IF($K$323="","",VLOOKUP($K$323,'03_Thresholds_Archetypes'!$A:$M,9,FALSE))</f>
        <v>#N/A</v>
      </c>
      <c r="U323" t="e">
        <f>IF($K$323="","",VLOOKUP($K$323,'03_Thresholds_Archetypes'!$A:$M,10,FALSE))</f>
        <v>#N/A</v>
      </c>
      <c r="V323" t="e">
        <f>IF($K$323="","",VLOOKUP($K$323,'03_Thresholds_Archetypes'!$A:$M,11,FALSE))</f>
        <v>#N/A</v>
      </c>
      <c r="W323" t="e">
        <f>IF($K$323="","",VLOOKUP($K$323,'03_Thresholds_Archetypes'!$A:$M,12,FALSE))</f>
        <v>#N/A</v>
      </c>
      <c r="X323" t="e">
        <f>IF($K$323="","",VLOOKUP($K$323,'03_Thresholds_Archetypes'!$A:$M,13,FALSE))</f>
        <v>#N/A</v>
      </c>
      <c r="Y323" t="e">
        <f>IF($K$323="","",LOOKUP($L323,$M323:$R323,$S323:$X323))</f>
        <v>#N/A</v>
      </c>
      <c r="Z323">
        <f>IFERROR(VLOOKUP($A$323,'02_Benchmarks_by_NACE'!$A:$J,7,FALSE),"")</f>
        <v>175.5</v>
      </c>
      <c r="AA323">
        <f>IFERROR(VLOOKUP($A$323,'02_Benchmarks_by_NACE'!$A:$J,8,FALSE),"")</f>
        <v>263.25</v>
      </c>
      <c r="AB323">
        <f>IFERROR(VLOOKUP($A$323,'02_Benchmarks_by_NACE'!$A:$J,9,FALSE),"")</f>
        <v>438.75</v>
      </c>
      <c r="AC323">
        <f>IF(Z323="","",IF(LOWER($G$323)="lower_is_better",IF($L323&lt;=Z323*0.4,3,IF($L323&lt;=Z323*0.7,2,IF($L323&lt;=Z323,0,IF($L323&lt;=AB323,-2,-3)))),IF($L323&gt;=Z323*1.6,3,IF($L323&gt;=Z323*1.3,2,IF($L323&gt;=Z323,0,IF($L323&gt;=Z323/2,-2,-3))))))</f>
        <v>3</v>
      </c>
      <c r="AD323" t="e">
        <f>IF($K$323&lt;&gt;"",Y323,IF(Z323&lt;&gt;"",AC323,""))</f>
        <v>#N/A</v>
      </c>
      <c r="AE323" t="e">
        <f>IF(AD323="","",VLOOKUP(AD323,'04_WUStG_Mapping'!$A:$B,2,TRUE))</f>
        <v>#N/A</v>
      </c>
    </row>
    <row r="324" spans="1:31" x14ac:dyDescent="0.2">
      <c r="A324" t="s">
        <v>336</v>
      </c>
      <c r="B324" t="s">
        <v>646</v>
      </c>
      <c r="C324" t="s">
        <v>714</v>
      </c>
      <c r="D324" t="s">
        <v>845</v>
      </c>
      <c r="E324" t="s">
        <v>1260</v>
      </c>
      <c r="F324" t="s">
        <v>1621</v>
      </c>
      <c r="G324" t="s">
        <v>1626</v>
      </c>
      <c r="H324" t="s">
        <v>1666</v>
      </c>
      <c r="I324" t="s">
        <v>1695</v>
      </c>
      <c r="J324" t="s">
        <v>1712</v>
      </c>
      <c r="K324" t="s">
        <v>1753</v>
      </c>
      <c r="M324">
        <f>IF($K$324="","",VLOOKUP($K$324,'03_Thresholds_Archetypes'!$A:$M,2,FALSE))</f>
        <v>0</v>
      </c>
      <c r="N324">
        <f>IF($K$324="","",VLOOKUP($K$324,'03_Thresholds_Archetypes'!$A:$M,3,FALSE))</f>
        <v>30</v>
      </c>
      <c r="O324">
        <f>IF($K$324="","",VLOOKUP($K$324,'03_Thresholds_Archetypes'!$A:$M,4,FALSE))</f>
        <v>50</v>
      </c>
      <c r="P324">
        <f>IF($K$324="","",VLOOKUP($K$324,'03_Thresholds_Archetypes'!$A:$M,5,FALSE))</f>
        <v>70</v>
      </c>
      <c r="Q324">
        <f>IF($K$324="","",VLOOKUP($K$324,'03_Thresholds_Archetypes'!$A:$M,6,FALSE))</f>
        <v>90</v>
      </c>
      <c r="R324">
        <f>IF($K$324="","",VLOOKUP($K$324,'03_Thresholds_Archetypes'!$A:$M,7,FALSE))</f>
        <v>1000000000</v>
      </c>
      <c r="S324">
        <f>IF($K$324="","",VLOOKUP($K$324,'03_Thresholds_Archetypes'!$A:$M,8,FALSE))</f>
        <v>-3</v>
      </c>
      <c r="T324">
        <f>IF($K$324="","",VLOOKUP($K$324,'03_Thresholds_Archetypes'!$A:$M,9,FALSE))</f>
        <v>-2</v>
      </c>
      <c r="U324">
        <f>IF($K$324="","",VLOOKUP($K$324,'03_Thresholds_Archetypes'!$A:$M,10,FALSE))</f>
        <v>0</v>
      </c>
      <c r="V324">
        <f>IF($K$324="","",VLOOKUP($K$324,'03_Thresholds_Archetypes'!$A:$M,11,FALSE))</f>
        <v>2</v>
      </c>
      <c r="W324">
        <f>IF($K$324="","",VLOOKUP($K$324,'03_Thresholds_Archetypes'!$A:$M,12,FALSE))</f>
        <v>3</v>
      </c>
      <c r="X324">
        <f>IF($K$324="","",VLOOKUP($K$324,'03_Thresholds_Archetypes'!$A:$M,13,FALSE))</f>
        <v>3</v>
      </c>
      <c r="Y324">
        <f>IF($K$324="","",LOOKUP($L324,$M324:$R324,$S324:$X324))</f>
        <v>-3</v>
      </c>
      <c r="Z324">
        <f>IFERROR(VLOOKUP($A$324,'02_Benchmarks_by_NACE'!$A:$J,7,FALSE),"")</f>
        <v>50</v>
      </c>
      <c r="AA324">
        <f>IFERROR(VLOOKUP($A$324,'02_Benchmarks_by_NACE'!$A:$J,8,FALSE),"")</f>
        <v>75</v>
      </c>
      <c r="AB324">
        <f>IFERROR(VLOOKUP($A$324,'02_Benchmarks_by_NACE'!$A:$J,9,FALSE),"")</f>
        <v>100</v>
      </c>
      <c r="AC324">
        <f>IF(Z324="","",IF(LOWER($G$324)="lower_is_better",IF($L324&lt;=Z324*0.4,3,IF($L324&lt;=Z324*0.7,2,IF($L324&lt;=Z324,0,IF($L324&lt;=AB324,-2,-3)))),IF($L324&gt;=Z324*1.6,3,IF($L324&gt;=Z324*1.3,2,IF($L324&gt;=Z324,0,IF($L324&gt;=Z324/2,-2,-3))))))</f>
        <v>-3</v>
      </c>
      <c r="AD324">
        <f>IF($K$324&lt;&gt;"",Y324,IF(Z324&lt;&gt;"",AC324,""))</f>
        <v>-3</v>
      </c>
      <c r="AE324">
        <f>IF(AD324="","",VLOOKUP(AD324,'04_WUStG_Mapping'!$A:$B,2,TRUE))</f>
        <v>25</v>
      </c>
    </row>
    <row r="325" spans="1:31" x14ac:dyDescent="0.2">
      <c r="A325" t="s">
        <v>337</v>
      </c>
      <c r="B325" t="s">
        <v>646</v>
      </c>
      <c r="C325" t="s">
        <v>714</v>
      </c>
      <c r="D325" t="s">
        <v>845</v>
      </c>
      <c r="E325" t="s">
        <v>1261</v>
      </c>
      <c r="F325" t="s">
        <v>1621</v>
      </c>
      <c r="G325" t="s">
        <v>1626</v>
      </c>
      <c r="H325" t="s">
        <v>1666</v>
      </c>
      <c r="I325" t="s">
        <v>1695</v>
      </c>
      <c r="J325" t="s">
        <v>1712</v>
      </c>
      <c r="K325" t="s">
        <v>1753</v>
      </c>
      <c r="M325">
        <f>IF($K$325="","",VLOOKUP($K$325,'03_Thresholds_Archetypes'!$A:$M,2,FALSE))</f>
        <v>0</v>
      </c>
      <c r="N325">
        <f>IF($K$325="","",VLOOKUP($K$325,'03_Thresholds_Archetypes'!$A:$M,3,FALSE))</f>
        <v>30</v>
      </c>
      <c r="O325">
        <f>IF($K$325="","",VLOOKUP($K$325,'03_Thresholds_Archetypes'!$A:$M,4,FALSE))</f>
        <v>50</v>
      </c>
      <c r="P325">
        <f>IF($K$325="","",VLOOKUP($K$325,'03_Thresholds_Archetypes'!$A:$M,5,FALSE))</f>
        <v>70</v>
      </c>
      <c r="Q325">
        <f>IF($K$325="","",VLOOKUP($K$325,'03_Thresholds_Archetypes'!$A:$M,6,FALSE))</f>
        <v>90</v>
      </c>
      <c r="R325">
        <f>IF($K$325="","",VLOOKUP($K$325,'03_Thresholds_Archetypes'!$A:$M,7,FALSE))</f>
        <v>1000000000</v>
      </c>
      <c r="S325">
        <f>IF($K$325="","",VLOOKUP($K$325,'03_Thresholds_Archetypes'!$A:$M,8,FALSE))</f>
        <v>-3</v>
      </c>
      <c r="T325">
        <f>IF($K$325="","",VLOOKUP($K$325,'03_Thresholds_Archetypes'!$A:$M,9,FALSE))</f>
        <v>-2</v>
      </c>
      <c r="U325">
        <f>IF($K$325="","",VLOOKUP($K$325,'03_Thresholds_Archetypes'!$A:$M,10,FALSE))</f>
        <v>0</v>
      </c>
      <c r="V325">
        <f>IF($K$325="","",VLOOKUP($K$325,'03_Thresholds_Archetypes'!$A:$M,11,FALSE))</f>
        <v>2</v>
      </c>
      <c r="W325">
        <f>IF($K$325="","",VLOOKUP($K$325,'03_Thresholds_Archetypes'!$A:$M,12,FALSE))</f>
        <v>3</v>
      </c>
      <c r="X325">
        <f>IF($K$325="","",VLOOKUP($K$325,'03_Thresholds_Archetypes'!$A:$M,13,FALSE))</f>
        <v>3</v>
      </c>
      <c r="Y325">
        <f>IF($K$325="","",LOOKUP($L325,$M325:$R325,$S325:$X325))</f>
        <v>-3</v>
      </c>
      <c r="Z325">
        <f>IFERROR(VLOOKUP($A$325,'02_Benchmarks_by_NACE'!$A:$J,7,FALSE),"")</f>
        <v>50</v>
      </c>
      <c r="AA325">
        <f>IFERROR(VLOOKUP($A$325,'02_Benchmarks_by_NACE'!$A:$J,8,FALSE),"")</f>
        <v>75</v>
      </c>
      <c r="AB325">
        <f>IFERROR(VLOOKUP($A$325,'02_Benchmarks_by_NACE'!$A:$J,9,FALSE),"")</f>
        <v>100</v>
      </c>
      <c r="AC325">
        <f>IF(Z325="","",IF(LOWER($G$325)="lower_is_better",IF($L325&lt;=Z325*0.4,3,IF($L325&lt;=Z325*0.7,2,IF($L325&lt;=Z325,0,IF($L325&lt;=AB325,-2,-3)))),IF($L325&gt;=Z325*1.6,3,IF($L325&gt;=Z325*1.3,2,IF($L325&gt;=Z325,0,IF($L325&gt;=Z325/2,-2,-3))))))</f>
        <v>-3</v>
      </c>
      <c r="AD325">
        <f>IF($K$325&lt;&gt;"",Y325,IF(Z325&lt;&gt;"",AC325,""))</f>
        <v>-3</v>
      </c>
      <c r="AE325">
        <f>IF(AD325="","",VLOOKUP(AD325,'04_WUStG_Mapping'!$A:$B,2,TRUE))</f>
        <v>25</v>
      </c>
    </row>
    <row r="326" spans="1:31" x14ac:dyDescent="0.2">
      <c r="A326" t="s">
        <v>338</v>
      </c>
      <c r="B326" t="s">
        <v>647</v>
      </c>
      <c r="C326" t="s">
        <v>715</v>
      </c>
      <c r="D326" t="s">
        <v>846</v>
      </c>
      <c r="E326" t="s">
        <v>1262</v>
      </c>
      <c r="F326" t="s">
        <v>1624</v>
      </c>
      <c r="G326" t="s">
        <v>1627</v>
      </c>
      <c r="H326" t="s">
        <v>1681</v>
      </c>
      <c r="I326" t="s">
        <v>1684</v>
      </c>
      <c r="J326" t="s">
        <v>1714</v>
      </c>
      <c r="K326" t="s">
        <v>1775</v>
      </c>
      <c r="M326" t="e">
        <f>IF($K$326="","",VLOOKUP($K$326,'03_Thresholds_Archetypes'!$A:$M,2,FALSE))</f>
        <v>#N/A</v>
      </c>
      <c r="N326" t="e">
        <f>IF($K$326="","",VLOOKUP($K$326,'03_Thresholds_Archetypes'!$A:$M,3,FALSE))</f>
        <v>#N/A</v>
      </c>
      <c r="O326" t="e">
        <f>IF($K$326="","",VLOOKUP($K$326,'03_Thresholds_Archetypes'!$A:$M,4,FALSE))</f>
        <v>#N/A</v>
      </c>
      <c r="P326" t="e">
        <f>IF($K$326="","",VLOOKUP($K$326,'03_Thresholds_Archetypes'!$A:$M,5,FALSE))</f>
        <v>#N/A</v>
      </c>
      <c r="Q326" t="e">
        <f>IF($K$326="","",VLOOKUP($K$326,'03_Thresholds_Archetypes'!$A:$M,6,FALSE))</f>
        <v>#N/A</v>
      </c>
      <c r="R326" t="e">
        <f>IF($K$326="","",VLOOKUP($K$326,'03_Thresholds_Archetypes'!$A:$M,7,FALSE))</f>
        <v>#N/A</v>
      </c>
      <c r="S326" t="e">
        <f>IF($K$326="","",VLOOKUP($K$326,'03_Thresholds_Archetypes'!$A:$M,8,FALSE))</f>
        <v>#N/A</v>
      </c>
      <c r="T326" t="e">
        <f>IF($K$326="","",VLOOKUP($K$326,'03_Thresholds_Archetypes'!$A:$M,9,FALSE))</f>
        <v>#N/A</v>
      </c>
      <c r="U326" t="e">
        <f>IF($K$326="","",VLOOKUP($K$326,'03_Thresholds_Archetypes'!$A:$M,10,FALSE))</f>
        <v>#N/A</v>
      </c>
      <c r="V326" t="e">
        <f>IF($K$326="","",VLOOKUP($K$326,'03_Thresholds_Archetypes'!$A:$M,11,FALSE))</f>
        <v>#N/A</v>
      </c>
      <c r="W326" t="e">
        <f>IF($K$326="","",VLOOKUP($K$326,'03_Thresholds_Archetypes'!$A:$M,12,FALSE))</f>
        <v>#N/A</v>
      </c>
      <c r="X326" t="e">
        <f>IF($K$326="","",VLOOKUP($K$326,'03_Thresholds_Archetypes'!$A:$M,13,FALSE))</f>
        <v>#N/A</v>
      </c>
      <c r="Y326" t="e">
        <f>IF($K$326="","",LOOKUP($L326,$M326:$R326,$S326:$X326))</f>
        <v>#N/A</v>
      </c>
      <c r="Z326">
        <f>IFERROR(VLOOKUP($A$326,'02_Benchmarks_by_NACE'!$A:$J,7,FALSE),"")</f>
        <v>1</v>
      </c>
      <c r="AA326">
        <f>IFERROR(VLOOKUP($A$326,'02_Benchmarks_by_NACE'!$A:$J,8,FALSE),"")</f>
        <v>1.5</v>
      </c>
      <c r="AB326">
        <f>IFERROR(VLOOKUP($A$326,'02_Benchmarks_by_NACE'!$A:$J,9,FALSE),"")</f>
        <v>2.5</v>
      </c>
      <c r="AC326">
        <f>IF(Z326="","",IF(LOWER($G$326)="lower_is_better",IF($L326&lt;=Z326*0.4,3,IF($L326&lt;=Z326*0.7,2,IF($L326&lt;=Z326,0,IF($L326&lt;=AB326,-2,-3)))),IF($L326&gt;=Z326*1.6,3,IF($L326&gt;=Z326*1.3,2,IF($L326&gt;=Z326,0,IF($L326&gt;=Z326/2,-2,-3))))))</f>
        <v>3</v>
      </c>
      <c r="AD326" t="e">
        <f>IF($K$326&lt;&gt;"",Y326,IF(Z326&lt;&gt;"",AC326,""))</f>
        <v>#N/A</v>
      </c>
      <c r="AE326" t="e">
        <f>IF(AD326="","",VLOOKUP(AD326,'04_WUStG_Mapping'!$A:$B,2,TRUE))</f>
        <v>#N/A</v>
      </c>
    </row>
    <row r="327" spans="1:31" x14ac:dyDescent="0.2">
      <c r="A327" t="s">
        <v>339</v>
      </c>
      <c r="B327" t="s">
        <v>647</v>
      </c>
      <c r="C327" t="s">
        <v>715</v>
      </c>
      <c r="D327" t="s">
        <v>846</v>
      </c>
      <c r="E327" t="s">
        <v>1263</v>
      </c>
      <c r="F327" t="s">
        <v>1624</v>
      </c>
      <c r="G327" t="s">
        <v>1627</v>
      </c>
      <c r="H327" t="s">
        <v>1681</v>
      </c>
      <c r="I327" t="s">
        <v>1684</v>
      </c>
      <c r="J327" t="s">
        <v>1714</v>
      </c>
      <c r="K327" t="s">
        <v>1775</v>
      </c>
      <c r="M327" t="e">
        <f>IF($K$327="","",VLOOKUP($K$327,'03_Thresholds_Archetypes'!$A:$M,2,FALSE))</f>
        <v>#N/A</v>
      </c>
      <c r="N327" t="e">
        <f>IF($K$327="","",VLOOKUP($K$327,'03_Thresholds_Archetypes'!$A:$M,3,FALSE))</f>
        <v>#N/A</v>
      </c>
      <c r="O327" t="e">
        <f>IF($K$327="","",VLOOKUP($K$327,'03_Thresholds_Archetypes'!$A:$M,4,FALSE))</f>
        <v>#N/A</v>
      </c>
      <c r="P327" t="e">
        <f>IF($K$327="","",VLOOKUP($K$327,'03_Thresholds_Archetypes'!$A:$M,5,FALSE))</f>
        <v>#N/A</v>
      </c>
      <c r="Q327" t="e">
        <f>IF($K$327="","",VLOOKUP($K$327,'03_Thresholds_Archetypes'!$A:$M,6,FALSE))</f>
        <v>#N/A</v>
      </c>
      <c r="R327" t="e">
        <f>IF($K$327="","",VLOOKUP($K$327,'03_Thresholds_Archetypes'!$A:$M,7,FALSE))</f>
        <v>#N/A</v>
      </c>
      <c r="S327" t="e">
        <f>IF($K$327="","",VLOOKUP($K$327,'03_Thresholds_Archetypes'!$A:$M,8,FALSE))</f>
        <v>#N/A</v>
      </c>
      <c r="T327" t="e">
        <f>IF($K$327="","",VLOOKUP($K$327,'03_Thresholds_Archetypes'!$A:$M,9,FALSE))</f>
        <v>#N/A</v>
      </c>
      <c r="U327" t="e">
        <f>IF($K$327="","",VLOOKUP($K$327,'03_Thresholds_Archetypes'!$A:$M,10,FALSE))</f>
        <v>#N/A</v>
      </c>
      <c r="V327" t="e">
        <f>IF($K$327="","",VLOOKUP($K$327,'03_Thresholds_Archetypes'!$A:$M,11,FALSE))</f>
        <v>#N/A</v>
      </c>
      <c r="W327" t="e">
        <f>IF($K$327="","",VLOOKUP($K$327,'03_Thresholds_Archetypes'!$A:$M,12,FALSE))</f>
        <v>#N/A</v>
      </c>
      <c r="X327" t="e">
        <f>IF($K$327="","",VLOOKUP($K$327,'03_Thresholds_Archetypes'!$A:$M,13,FALSE))</f>
        <v>#N/A</v>
      </c>
      <c r="Y327" t="e">
        <f>IF($K$327="","",LOOKUP($L327,$M327:$R327,$S327:$X327))</f>
        <v>#N/A</v>
      </c>
      <c r="Z327">
        <f>IFERROR(VLOOKUP($A$327,'02_Benchmarks_by_NACE'!$A:$J,7,FALSE),"")</f>
        <v>1</v>
      </c>
      <c r="AA327">
        <f>IFERROR(VLOOKUP($A$327,'02_Benchmarks_by_NACE'!$A:$J,8,FALSE),"")</f>
        <v>1.5</v>
      </c>
      <c r="AB327">
        <f>IFERROR(VLOOKUP($A$327,'02_Benchmarks_by_NACE'!$A:$J,9,FALSE),"")</f>
        <v>2.5</v>
      </c>
      <c r="AC327">
        <f>IF(Z327="","",IF(LOWER($G$327)="lower_is_better",IF($L327&lt;=Z327*0.4,3,IF($L327&lt;=Z327*0.7,2,IF($L327&lt;=Z327,0,IF($L327&lt;=AB327,-2,-3)))),IF($L327&gt;=Z327*1.6,3,IF($L327&gt;=Z327*1.3,2,IF($L327&gt;=Z327,0,IF($L327&gt;=Z327/2,-2,-3))))))</f>
        <v>3</v>
      </c>
      <c r="AD327" t="e">
        <f>IF($K$327&lt;&gt;"",Y327,IF(Z327&lt;&gt;"",AC327,""))</f>
        <v>#N/A</v>
      </c>
      <c r="AE327" t="e">
        <f>IF(AD327="","",VLOOKUP(AD327,'04_WUStG_Mapping'!$A:$B,2,TRUE))</f>
        <v>#N/A</v>
      </c>
    </row>
    <row r="328" spans="1:31" x14ac:dyDescent="0.2">
      <c r="A328" t="s">
        <v>340</v>
      </c>
      <c r="B328" t="s">
        <v>647</v>
      </c>
      <c r="C328" t="s">
        <v>715</v>
      </c>
      <c r="D328" t="s">
        <v>846</v>
      </c>
      <c r="E328" t="s">
        <v>1264</v>
      </c>
      <c r="F328" t="s">
        <v>1625</v>
      </c>
      <c r="G328" t="s">
        <v>1627</v>
      </c>
      <c r="H328" t="s">
        <v>1665</v>
      </c>
      <c r="I328" t="s">
        <v>1684</v>
      </c>
      <c r="J328" t="s">
        <v>1714</v>
      </c>
      <c r="K328" t="s">
        <v>1775</v>
      </c>
      <c r="M328" t="e">
        <f>IF($K$328="","",VLOOKUP($K$328,'03_Thresholds_Archetypes'!$A:$M,2,FALSE))</f>
        <v>#N/A</v>
      </c>
      <c r="N328" t="e">
        <f>IF($K$328="","",VLOOKUP($K$328,'03_Thresholds_Archetypes'!$A:$M,3,FALSE))</f>
        <v>#N/A</v>
      </c>
      <c r="O328" t="e">
        <f>IF($K$328="","",VLOOKUP($K$328,'03_Thresholds_Archetypes'!$A:$M,4,FALSE))</f>
        <v>#N/A</v>
      </c>
      <c r="P328" t="e">
        <f>IF($K$328="","",VLOOKUP($K$328,'03_Thresholds_Archetypes'!$A:$M,5,FALSE))</f>
        <v>#N/A</v>
      </c>
      <c r="Q328" t="e">
        <f>IF($K$328="","",VLOOKUP($K$328,'03_Thresholds_Archetypes'!$A:$M,6,FALSE))</f>
        <v>#N/A</v>
      </c>
      <c r="R328" t="e">
        <f>IF($K$328="","",VLOOKUP($K$328,'03_Thresholds_Archetypes'!$A:$M,7,FALSE))</f>
        <v>#N/A</v>
      </c>
      <c r="S328" t="e">
        <f>IF($K$328="","",VLOOKUP($K$328,'03_Thresholds_Archetypes'!$A:$M,8,FALSE))</f>
        <v>#N/A</v>
      </c>
      <c r="T328" t="e">
        <f>IF($K$328="","",VLOOKUP($K$328,'03_Thresholds_Archetypes'!$A:$M,9,FALSE))</f>
        <v>#N/A</v>
      </c>
      <c r="U328" t="e">
        <f>IF($K$328="","",VLOOKUP($K$328,'03_Thresholds_Archetypes'!$A:$M,10,FALSE))</f>
        <v>#N/A</v>
      </c>
      <c r="V328" t="e">
        <f>IF($K$328="","",VLOOKUP($K$328,'03_Thresholds_Archetypes'!$A:$M,11,FALSE))</f>
        <v>#N/A</v>
      </c>
      <c r="W328" t="e">
        <f>IF($K$328="","",VLOOKUP($K$328,'03_Thresholds_Archetypes'!$A:$M,12,FALSE))</f>
        <v>#N/A</v>
      </c>
      <c r="X328" t="e">
        <f>IF($K$328="","",VLOOKUP($K$328,'03_Thresholds_Archetypes'!$A:$M,13,FALSE))</f>
        <v>#N/A</v>
      </c>
      <c r="Y328" t="e">
        <f>IF($K$328="","",LOOKUP($L328,$M328:$R328,$S328:$X328))</f>
        <v>#N/A</v>
      </c>
      <c r="Z328">
        <f>IFERROR(VLOOKUP($A$328,'02_Benchmarks_by_NACE'!$A:$J,7,FALSE),"")</f>
        <v>1</v>
      </c>
      <c r="AA328">
        <f>IFERROR(VLOOKUP($A$328,'02_Benchmarks_by_NACE'!$A:$J,8,FALSE),"")</f>
        <v>1.5</v>
      </c>
      <c r="AB328">
        <f>IFERROR(VLOOKUP($A$328,'02_Benchmarks_by_NACE'!$A:$J,9,FALSE),"")</f>
        <v>2.5</v>
      </c>
      <c r="AC328">
        <f>IF(Z328="","",IF(LOWER($G$328)="lower_is_better",IF($L328&lt;=Z328*0.4,3,IF($L328&lt;=Z328*0.7,2,IF($L328&lt;=Z328,0,IF($L328&lt;=AB328,-2,-3)))),IF($L328&gt;=Z328*1.6,3,IF($L328&gt;=Z328*1.3,2,IF($L328&gt;=Z328,0,IF($L328&gt;=Z328/2,-2,-3))))))</f>
        <v>3</v>
      </c>
      <c r="AD328" t="e">
        <f>IF($K$328&lt;&gt;"",Y328,IF(Z328&lt;&gt;"",AC328,""))</f>
        <v>#N/A</v>
      </c>
      <c r="AE328" t="e">
        <f>IF(AD328="","",VLOOKUP(AD328,'04_WUStG_Mapping'!$A:$B,2,TRUE))</f>
        <v>#N/A</v>
      </c>
    </row>
    <row r="329" spans="1:31" x14ac:dyDescent="0.2">
      <c r="A329" t="s">
        <v>341</v>
      </c>
      <c r="B329" t="s">
        <v>647</v>
      </c>
      <c r="C329" t="s">
        <v>716</v>
      </c>
      <c r="D329" t="s">
        <v>847</v>
      </c>
      <c r="E329" t="s">
        <v>1265</v>
      </c>
      <c r="F329" t="s">
        <v>1602</v>
      </c>
      <c r="G329" t="s">
        <v>1626</v>
      </c>
      <c r="H329" t="s">
        <v>1655</v>
      </c>
      <c r="I329" t="s">
        <v>1684</v>
      </c>
      <c r="J329" t="s">
        <v>1698</v>
      </c>
      <c r="K329" t="s">
        <v>1753</v>
      </c>
      <c r="M329">
        <f>IF($K$329="","",VLOOKUP($K$329,'03_Thresholds_Archetypes'!$A:$M,2,FALSE))</f>
        <v>0</v>
      </c>
      <c r="N329">
        <f>IF($K$329="","",VLOOKUP($K$329,'03_Thresholds_Archetypes'!$A:$M,3,FALSE))</f>
        <v>30</v>
      </c>
      <c r="O329">
        <f>IF($K$329="","",VLOOKUP($K$329,'03_Thresholds_Archetypes'!$A:$M,4,FALSE))</f>
        <v>50</v>
      </c>
      <c r="P329">
        <f>IF($K$329="","",VLOOKUP($K$329,'03_Thresholds_Archetypes'!$A:$M,5,FALSE))</f>
        <v>70</v>
      </c>
      <c r="Q329">
        <f>IF($K$329="","",VLOOKUP($K$329,'03_Thresholds_Archetypes'!$A:$M,6,FALSE))</f>
        <v>90</v>
      </c>
      <c r="R329">
        <f>IF($K$329="","",VLOOKUP($K$329,'03_Thresholds_Archetypes'!$A:$M,7,FALSE))</f>
        <v>1000000000</v>
      </c>
      <c r="S329">
        <f>IF($K$329="","",VLOOKUP($K$329,'03_Thresholds_Archetypes'!$A:$M,8,FALSE))</f>
        <v>-3</v>
      </c>
      <c r="T329">
        <f>IF($K$329="","",VLOOKUP($K$329,'03_Thresholds_Archetypes'!$A:$M,9,FALSE))</f>
        <v>-2</v>
      </c>
      <c r="U329">
        <f>IF($K$329="","",VLOOKUP($K$329,'03_Thresholds_Archetypes'!$A:$M,10,FALSE))</f>
        <v>0</v>
      </c>
      <c r="V329">
        <f>IF($K$329="","",VLOOKUP($K$329,'03_Thresholds_Archetypes'!$A:$M,11,FALSE))</f>
        <v>2</v>
      </c>
      <c r="W329">
        <f>IF($K$329="","",VLOOKUP($K$329,'03_Thresholds_Archetypes'!$A:$M,12,FALSE))</f>
        <v>3</v>
      </c>
      <c r="X329">
        <f>IF($K$329="","",VLOOKUP($K$329,'03_Thresholds_Archetypes'!$A:$M,13,FALSE))</f>
        <v>3</v>
      </c>
      <c r="Y329">
        <f>IF($K$329="","",LOOKUP($L329,$M329:$R329,$S329:$X329))</f>
        <v>-3</v>
      </c>
      <c r="Z329">
        <f>IFERROR(VLOOKUP($A$329,'02_Benchmarks_by_NACE'!$A:$J,7,FALSE),"")</f>
        <v>59.5</v>
      </c>
      <c r="AA329">
        <f>IFERROR(VLOOKUP($A$329,'02_Benchmarks_by_NACE'!$A:$J,8,FALSE),"")</f>
        <v>89.25</v>
      </c>
      <c r="AB329">
        <f>IFERROR(VLOOKUP($A$329,'02_Benchmarks_by_NACE'!$A:$J,9,FALSE),"")</f>
        <v>100</v>
      </c>
      <c r="AC329">
        <f>IF(Z329="","",IF(LOWER($G$329)="lower_is_better",IF($L329&lt;=Z329*0.4,3,IF($L329&lt;=Z329*0.7,2,IF($L329&lt;=Z329,0,IF($L329&lt;=AB329,-2,-3)))),IF($L329&gt;=Z329*1.6,3,IF($L329&gt;=Z329*1.3,2,IF($L329&gt;=Z329,0,IF($L329&gt;=Z329/2,-2,-3))))))</f>
        <v>-3</v>
      </c>
      <c r="AD329">
        <f>IF($K$329&lt;&gt;"",Y329,IF(Z329&lt;&gt;"",AC329,""))</f>
        <v>-3</v>
      </c>
      <c r="AE329">
        <f>IF(AD329="","",VLOOKUP(AD329,'04_WUStG_Mapping'!$A:$B,2,TRUE))</f>
        <v>25</v>
      </c>
    </row>
    <row r="330" spans="1:31" x14ac:dyDescent="0.2">
      <c r="A330" t="s">
        <v>342</v>
      </c>
      <c r="B330" t="s">
        <v>647</v>
      </c>
      <c r="C330" t="s">
        <v>716</v>
      </c>
      <c r="D330" t="s">
        <v>847</v>
      </c>
      <c r="E330" t="s">
        <v>1266</v>
      </c>
      <c r="F330" t="s">
        <v>1604</v>
      </c>
      <c r="G330" t="s">
        <v>1626</v>
      </c>
      <c r="H330" t="s">
        <v>1657</v>
      </c>
      <c r="I330" t="s">
        <v>1684</v>
      </c>
      <c r="J330" t="s">
        <v>1698</v>
      </c>
      <c r="K330" t="s">
        <v>1753</v>
      </c>
      <c r="M330">
        <f>IF($K$330="","",VLOOKUP($K$330,'03_Thresholds_Archetypes'!$A:$M,2,FALSE))</f>
        <v>0</v>
      </c>
      <c r="N330">
        <f>IF($K$330="","",VLOOKUP($K$330,'03_Thresholds_Archetypes'!$A:$M,3,FALSE))</f>
        <v>30</v>
      </c>
      <c r="O330">
        <f>IF($K$330="","",VLOOKUP($K$330,'03_Thresholds_Archetypes'!$A:$M,4,FALSE))</f>
        <v>50</v>
      </c>
      <c r="P330">
        <f>IF($K$330="","",VLOOKUP($K$330,'03_Thresholds_Archetypes'!$A:$M,5,FALSE))</f>
        <v>70</v>
      </c>
      <c r="Q330">
        <f>IF($K$330="","",VLOOKUP($K$330,'03_Thresholds_Archetypes'!$A:$M,6,FALSE))</f>
        <v>90</v>
      </c>
      <c r="R330">
        <f>IF($K$330="","",VLOOKUP($K$330,'03_Thresholds_Archetypes'!$A:$M,7,FALSE))</f>
        <v>1000000000</v>
      </c>
      <c r="S330">
        <f>IF($K$330="","",VLOOKUP($K$330,'03_Thresholds_Archetypes'!$A:$M,8,FALSE))</f>
        <v>-3</v>
      </c>
      <c r="T330">
        <f>IF($K$330="","",VLOOKUP($K$330,'03_Thresholds_Archetypes'!$A:$M,9,FALSE))</f>
        <v>-2</v>
      </c>
      <c r="U330">
        <f>IF($K$330="","",VLOOKUP($K$330,'03_Thresholds_Archetypes'!$A:$M,10,FALSE))</f>
        <v>0</v>
      </c>
      <c r="V330">
        <f>IF($K$330="","",VLOOKUP($K$330,'03_Thresholds_Archetypes'!$A:$M,11,FALSE))</f>
        <v>2</v>
      </c>
      <c r="W330">
        <f>IF($K$330="","",VLOOKUP($K$330,'03_Thresholds_Archetypes'!$A:$M,12,FALSE))</f>
        <v>3</v>
      </c>
      <c r="X330">
        <f>IF($K$330="","",VLOOKUP($K$330,'03_Thresholds_Archetypes'!$A:$M,13,FALSE))</f>
        <v>3</v>
      </c>
      <c r="Y330">
        <f>IF($K$330="","",LOOKUP($L330,$M330:$R330,$S330:$X330))</f>
        <v>-3</v>
      </c>
      <c r="Z330">
        <f>IFERROR(VLOOKUP($A$330,'02_Benchmarks_by_NACE'!$A:$J,7,FALSE),"")</f>
        <v>82</v>
      </c>
      <c r="AA330">
        <f>IFERROR(VLOOKUP($A$330,'02_Benchmarks_by_NACE'!$A:$J,8,FALSE),"")</f>
        <v>100</v>
      </c>
      <c r="AB330">
        <f>IFERROR(VLOOKUP($A$330,'02_Benchmarks_by_NACE'!$A:$J,9,FALSE),"")</f>
        <v>100</v>
      </c>
      <c r="AC330">
        <f>IF(Z330="","",IF(LOWER($G$330)="lower_is_better",IF($L330&lt;=Z330*0.4,3,IF($L330&lt;=Z330*0.7,2,IF($L330&lt;=Z330,0,IF($L330&lt;=AB330,-2,-3)))),IF($L330&gt;=Z330*1.6,3,IF($L330&gt;=Z330*1.3,2,IF($L330&gt;=Z330,0,IF($L330&gt;=Z330/2,-2,-3))))))</f>
        <v>-3</v>
      </c>
      <c r="AD330">
        <f>IF($K$330&lt;&gt;"",Y330,IF(Z330&lt;&gt;"",AC330,""))</f>
        <v>-3</v>
      </c>
      <c r="AE330">
        <f>IF(AD330="","",VLOOKUP(AD330,'04_WUStG_Mapping'!$A:$B,2,TRUE))</f>
        <v>25</v>
      </c>
    </row>
    <row r="331" spans="1:31" x14ac:dyDescent="0.2">
      <c r="A331" t="s">
        <v>343</v>
      </c>
      <c r="B331" t="s">
        <v>647</v>
      </c>
      <c r="C331" t="s">
        <v>716</v>
      </c>
      <c r="D331" t="s">
        <v>847</v>
      </c>
      <c r="E331" t="s">
        <v>1267</v>
      </c>
      <c r="F331" t="s">
        <v>1605</v>
      </c>
      <c r="G331" t="s">
        <v>1626</v>
      </c>
      <c r="H331" t="s">
        <v>1658</v>
      </c>
      <c r="I331" t="s">
        <v>1684</v>
      </c>
      <c r="J331" t="s">
        <v>1698</v>
      </c>
      <c r="K331" t="s">
        <v>1753</v>
      </c>
      <c r="M331">
        <f>IF($K$331="","",VLOOKUP($K$331,'03_Thresholds_Archetypes'!$A:$M,2,FALSE))</f>
        <v>0</v>
      </c>
      <c r="N331">
        <f>IF($K$331="","",VLOOKUP($K$331,'03_Thresholds_Archetypes'!$A:$M,3,FALSE))</f>
        <v>30</v>
      </c>
      <c r="O331">
        <f>IF($K$331="","",VLOOKUP($K$331,'03_Thresholds_Archetypes'!$A:$M,4,FALSE))</f>
        <v>50</v>
      </c>
      <c r="P331">
        <f>IF($K$331="","",VLOOKUP($K$331,'03_Thresholds_Archetypes'!$A:$M,5,FALSE))</f>
        <v>70</v>
      </c>
      <c r="Q331">
        <f>IF($K$331="","",VLOOKUP($K$331,'03_Thresholds_Archetypes'!$A:$M,6,FALSE))</f>
        <v>90</v>
      </c>
      <c r="R331">
        <f>IF($K$331="","",VLOOKUP($K$331,'03_Thresholds_Archetypes'!$A:$M,7,FALSE))</f>
        <v>1000000000</v>
      </c>
      <c r="S331">
        <f>IF($K$331="","",VLOOKUP($K$331,'03_Thresholds_Archetypes'!$A:$M,8,FALSE))</f>
        <v>-3</v>
      </c>
      <c r="T331">
        <f>IF($K$331="","",VLOOKUP($K$331,'03_Thresholds_Archetypes'!$A:$M,9,FALSE))</f>
        <v>-2</v>
      </c>
      <c r="U331">
        <f>IF($K$331="","",VLOOKUP($K$331,'03_Thresholds_Archetypes'!$A:$M,10,FALSE))</f>
        <v>0</v>
      </c>
      <c r="V331">
        <f>IF($K$331="","",VLOOKUP($K$331,'03_Thresholds_Archetypes'!$A:$M,11,FALSE))</f>
        <v>2</v>
      </c>
      <c r="W331">
        <f>IF($K$331="","",VLOOKUP($K$331,'03_Thresholds_Archetypes'!$A:$M,12,FALSE))</f>
        <v>3</v>
      </c>
      <c r="X331">
        <f>IF($K$331="","",VLOOKUP($K$331,'03_Thresholds_Archetypes'!$A:$M,13,FALSE))</f>
        <v>3</v>
      </c>
      <c r="Y331">
        <f>IF($K$331="","",LOOKUP($L331,$M331:$R331,$S331:$X331))</f>
        <v>-3</v>
      </c>
      <c r="Z331">
        <f>IFERROR(VLOOKUP($A$331,'02_Benchmarks_by_NACE'!$A:$J,7,FALSE),"")</f>
        <v>49.5</v>
      </c>
      <c r="AA331">
        <f>IFERROR(VLOOKUP($A$331,'02_Benchmarks_by_NACE'!$A:$J,8,FALSE),"")</f>
        <v>74.25</v>
      </c>
      <c r="AB331">
        <f>IFERROR(VLOOKUP($A$331,'02_Benchmarks_by_NACE'!$A:$J,9,FALSE),"")</f>
        <v>100</v>
      </c>
      <c r="AC331">
        <f>IF(Z331="","",IF(LOWER($G$331)="lower_is_better",IF($L331&lt;=Z331*0.4,3,IF($L331&lt;=Z331*0.7,2,IF($L331&lt;=Z331,0,IF($L331&lt;=AB331,-2,-3)))),IF($L331&gt;=Z331*1.6,3,IF($L331&gt;=Z331*1.3,2,IF($L331&gt;=Z331,0,IF($L331&gt;=Z331/2,-2,-3))))))</f>
        <v>-3</v>
      </c>
      <c r="AD331">
        <f>IF($K$331&lt;&gt;"",Y331,IF(Z331&lt;&gt;"",AC331,""))</f>
        <v>-3</v>
      </c>
      <c r="AE331">
        <f>IF(AD331="","",VLOOKUP(AD331,'04_WUStG_Mapping'!$A:$B,2,TRUE))</f>
        <v>25</v>
      </c>
    </row>
    <row r="332" spans="1:31" x14ac:dyDescent="0.2">
      <c r="A332" t="s">
        <v>344</v>
      </c>
      <c r="B332" t="s">
        <v>647</v>
      </c>
      <c r="C332" t="s">
        <v>715</v>
      </c>
      <c r="D332" t="s">
        <v>848</v>
      </c>
      <c r="E332" t="s">
        <v>1268</v>
      </c>
      <c r="F332" t="s">
        <v>1620</v>
      </c>
      <c r="G332" t="s">
        <v>1627</v>
      </c>
      <c r="H332" t="s">
        <v>1678</v>
      </c>
      <c r="I332" t="s">
        <v>1684</v>
      </c>
      <c r="J332" t="s">
        <v>1700</v>
      </c>
      <c r="K332" t="s">
        <v>1775</v>
      </c>
      <c r="M332" t="e">
        <f>IF($K$332="","",VLOOKUP($K$332,'03_Thresholds_Archetypes'!$A:$M,2,FALSE))</f>
        <v>#N/A</v>
      </c>
      <c r="N332" t="e">
        <f>IF($K$332="","",VLOOKUP($K$332,'03_Thresholds_Archetypes'!$A:$M,3,FALSE))</f>
        <v>#N/A</v>
      </c>
      <c r="O332" t="e">
        <f>IF($K$332="","",VLOOKUP($K$332,'03_Thresholds_Archetypes'!$A:$M,4,FALSE))</f>
        <v>#N/A</v>
      </c>
      <c r="P332" t="e">
        <f>IF($K$332="","",VLOOKUP($K$332,'03_Thresholds_Archetypes'!$A:$M,5,FALSE))</f>
        <v>#N/A</v>
      </c>
      <c r="Q332" t="e">
        <f>IF($K$332="","",VLOOKUP($K$332,'03_Thresholds_Archetypes'!$A:$M,6,FALSE))</f>
        <v>#N/A</v>
      </c>
      <c r="R332" t="e">
        <f>IF($K$332="","",VLOOKUP($K$332,'03_Thresholds_Archetypes'!$A:$M,7,FALSE))</f>
        <v>#N/A</v>
      </c>
      <c r="S332" t="e">
        <f>IF($K$332="","",VLOOKUP($K$332,'03_Thresholds_Archetypes'!$A:$M,8,FALSE))</f>
        <v>#N/A</v>
      </c>
      <c r="T332" t="e">
        <f>IF($K$332="","",VLOOKUP($K$332,'03_Thresholds_Archetypes'!$A:$M,9,FALSE))</f>
        <v>#N/A</v>
      </c>
      <c r="U332" t="e">
        <f>IF($K$332="","",VLOOKUP($K$332,'03_Thresholds_Archetypes'!$A:$M,10,FALSE))</f>
        <v>#N/A</v>
      </c>
      <c r="V332" t="e">
        <f>IF($K$332="","",VLOOKUP($K$332,'03_Thresholds_Archetypes'!$A:$M,11,FALSE))</f>
        <v>#N/A</v>
      </c>
      <c r="W332" t="e">
        <f>IF($K$332="","",VLOOKUP($K$332,'03_Thresholds_Archetypes'!$A:$M,12,FALSE))</f>
        <v>#N/A</v>
      </c>
      <c r="X332" t="e">
        <f>IF($K$332="","",VLOOKUP($K$332,'03_Thresholds_Archetypes'!$A:$M,13,FALSE))</f>
        <v>#N/A</v>
      </c>
      <c r="Y332" t="e">
        <f>IF($K$332="","",LOOKUP($L332,$M332:$R332,$S332:$X332))</f>
        <v>#N/A</v>
      </c>
      <c r="Z332">
        <f>IFERROR(VLOOKUP($A$332,'02_Benchmarks_by_NACE'!$A:$J,7,FALSE),"")</f>
        <v>175.5</v>
      </c>
      <c r="AA332">
        <f>IFERROR(VLOOKUP($A$332,'02_Benchmarks_by_NACE'!$A:$J,8,FALSE),"")</f>
        <v>263.25</v>
      </c>
      <c r="AB332">
        <f>IFERROR(VLOOKUP($A$332,'02_Benchmarks_by_NACE'!$A:$J,9,FALSE),"")</f>
        <v>438.75</v>
      </c>
      <c r="AC332">
        <f>IF(Z332="","",IF(LOWER($G$332)="lower_is_better",IF($L332&lt;=Z332*0.4,3,IF($L332&lt;=Z332*0.7,2,IF($L332&lt;=Z332,0,IF($L332&lt;=AB332,-2,-3)))),IF($L332&gt;=Z332*1.6,3,IF($L332&gt;=Z332*1.3,2,IF($L332&gt;=Z332,0,IF($L332&gt;=Z332/2,-2,-3))))))</f>
        <v>3</v>
      </c>
      <c r="AD332" t="e">
        <f>IF($K$332&lt;&gt;"",Y332,IF(Z332&lt;&gt;"",AC332,""))</f>
        <v>#N/A</v>
      </c>
      <c r="AE332" t="e">
        <f>IF(AD332="","",VLOOKUP(AD332,'04_WUStG_Mapping'!$A:$B,2,TRUE))</f>
        <v>#N/A</v>
      </c>
    </row>
    <row r="333" spans="1:31" x14ac:dyDescent="0.2">
      <c r="A333" t="s">
        <v>345</v>
      </c>
      <c r="B333" t="s">
        <v>647</v>
      </c>
      <c r="C333" t="s">
        <v>715</v>
      </c>
      <c r="D333" t="s">
        <v>848</v>
      </c>
      <c r="E333" t="s">
        <v>1269</v>
      </c>
      <c r="F333" t="s">
        <v>1621</v>
      </c>
      <c r="G333" t="s">
        <v>1626</v>
      </c>
      <c r="H333" t="s">
        <v>1666</v>
      </c>
      <c r="I333" t="s">
        <v>1695</v>
      </c>
      <c r="J333" t="s">
        <v>1712</v>
      </c>
      <c r="K333" t="s">
        <v>1753</v>
      </c>
      <c r="M333">
        <f>IF($K$333="","",VLOOKUP($K$333,'03_Thresholds_Archetypes'!$A:$M,2,FALSE))</f>
        <v>0</v>
      </c>
      <c r="N333">
        <f>IF($K$333="","",VLOOKUP($K$333,'03_Thresholds_Archetypes'!$A:$M,3,FALSE))</f>
        <v>30</v>
      </c>
      <c r="O333">
        <f>IF($K$333="","",VLOOKUP($K$333,'03_Thresholds_Archetypes'!$A:$M,4,FALSE))</f>
        <v>50</v>
      </c>
      <c r="P333">
        <f>IF($K$333="","",VLOOKUP($K$333,'03_Thresholds_Archetypes'!$A:$M,5,FALSE))</f>
        <v>70</v>
      </c>
      <c r="Q333">
        <f>IF($K$333="","",VLOOKUP($K$333,'03_Thresholds_Archetypes'!$A:$M,6,FALSE))</f>
        <v>90</v>
      </c>
      <c r="R333">
        <f>IF($K$333="","",VLOOKUP($K$333,'03_Thresholds_Archetypes'!$A:$M,7,FALSE))</f>
        <v>1000000000</v>
      </c>
      <c r="S333">
        <f>IF($K$333="","",VLOOKUP($K$333,'03_Thresholds_Archetypes'!$A:$M,8,FALSE))</f>
        <v>-3</v>
      </c>
      <c r="T333">
        <f>IF($K$333="","",VLOOKUP($K$333,'03_Thresholds_Archetypes'!$A:$M,9,FALSE))</f>
        <v>-2</v>
      </c>
      <c r="U333">
        <f>IF($K$333="","",VLOOKUP($K$333,'03_Thresholds_Archetypes'!$A:$M,10,FALSE))</f>
        <v>0</v>
      </c>
      <c r="V333">
        <f>IF($K$333="","",VLOOKUP($K$333,'03_Thresholds_Archetypes'!$A:$M,11,FALSE))</f>
        <v>2</v>
      </c>
      <c r="W333">
        <f>IF($K$333="","",VLOOKUP($K$333,'03_Thresholds_Archetypes'!$A:$M,12,FALSE))</f>
        <v>3</v>
      </c>
      <c r="X333">
        <f>IF($K$333="","",VLOOKUP($K$333,'03_Thresholds_Archetypes'!$A:$M,13,FALSE))</f>
        <v>3</v>
      </c>
      <c r="Y333">
        <f>IF($K$333="","",LOOKUP($L333,$M333:$R333,$S333:$X333))</f>
        <v>-3</v>
      </c>
      <c r="Z333">
        <f>IFERROR(VLOOKUP($A$333,'02_Benchmarks_by_NACE'!$A:$J,7,FALSE),"")</f>
        <v>50</v>
      </c>
      <c r="AA333">
        <f>IFERROR(VLOOKUP($A$333,'02_Benchmarks_by_NACE'!$A:$J,8,FALSE),"")</f>
        <v>75</v>
      </c>
      <c r="AB333">
        <f>IFERROR(VLOOKUP($A$333,'02_Benchmarks_by_NACE'!$A:$J,9,FALSE),"")</f>
        <v>100</v>
      </c>
      <c r="AC333">
        <f>IF(Z333="","",IF(LOWER($G$333)="lower_is_better",IF($L333&lt;=Z333*0.4,3,IF($L333&lt;=Z333*0.7,2,IF($L333&lt;=Z333,0,IF($L333&lt;=AB333,-2,-3)))),IF($L333&gt;=Z333*1.6,3,IF($L333&gt;=Z333*1.3,2,IF($L333&gt;=Z333,0,IF($L333&gt;=Z333/2,-2,-3))))))</f>
        <v>-3</v>
      </c>
      <c r="AD333">
        <f>IF($K$333&lt;&gt;"",Y333,IF(Z333&lt;&gt;"",AC333,""))</f>
        <v>-3</v>
      </c>
      <c r="AE333">
        <f>IF(AD333="","",VLOOKUP(AD333,'04_WUStG_Mapping'!$A:$B,2,TRUE))</f>
        <v>25</v>
      </c>
    </row>
    <row r="334" spans="1:31" x14ac:dyDescent="0.2">
      <c r="A334" t="s">
        <v>346</v>
      </c>
      <c r="B334" t="s">
        <v>647</v>
      </c>
      <c r="C334" t="s">
        <v>715</v>
      </c>
      <c r="D334" t="s">
        <v>848</v>
      </c>
      <c r="E334" t="s">
        <v>1270</v>
      </c>
      <c r="F334" t="s">
        <v>1621</v>
      </c>
      <c r="G334" t="s">
        <v>1626</v>
      </c>
      <c r="H334" t="s">
        <v>1666</v>
      </c>
      <c r="I334" t="s">
        <v>1695</v>
      </c>
      <c r="J334" t="s">
        <v>1712</v>
      </c>
      <c r="K334" t="s">
        <v>1753</v>
      </c>
      <c r="M334">
        <f>IF($K$334="","",VLOOKUP($K$334,'03_Thresholds_Archetypes'!$A:$M,2,FALSE))</f>
        <v>0</v>
      </c>
      <c r="N334">
        <f>IF($K$334="","",VLOOKUP($K$334,'03_Thresholds_Archetypes'!$A:$M,3,FALSE))</f>
        <v>30</v>
      </c>
      <c r="O334">
        <f>IF($K$334="","",VLOOKUP($K$334,'03_Thresholds_Archetypes'!$A:$M,4,FALSE))</f>
        <v>50</v>
      </c>
      <c r="P334">
        <f>IF($K$334="","",VLOOKUP($K$334,'03_Thresholds_Archetypes'!$A:$M,5,FALSE))</f>
        <v>70</v>
      </c>
      <c r="Q334">
        <f>IF($K$334="","",VLOOKUP($K$334,'03_Thresholds_Archetypes'!$A:$M,6,FALSE))</f>
        <v>90</v>
      </c>
      <c r="R334">
        <f>IF($K$334="","",VLOOKUP($K$334,'03_Thresholds_Archetypes'!$A:$M,7,FALSE))</f>
        <v>1000000000</v>
      </c>
      <c r="S334">
        <f>IF($K$334="","",VLOOKUP($K$334,'03_Thresholds_Archetypes'!$A:$M,8,FALSE))</f>
        <v>-3</v>
      </c>
      <c r="T334">
        <f>IF($K$334="","",VLOOKUP($K$334,'03_Thresholds_Archetypes'!$A:$M,9,FALSE))</f>
        <v>-2</v>
      </c>
      <c r="U334">
        <f>IF($K$334="","",VLOOKUP($K$334,'03_Thresholds_Archetypes'!$A:$M,10,FALSE))</f>
        <v>0</v>
      </c>
      <c r="V334">
        <f>IF($K$334="","",VLOOKUP($K$334,'03_Thresholds_Archetypes'!$A:$M,11,FALSE))</f>
        <v>2</v>
      </c>
      <c r="W334">
        <f>IF($K$334="","",VLOOKUP($K$334,'03_Thresholds_Archetypes'!$A:$M,12,FALSE))</f>
        <v>3</v>
      </c>
      <c r="X334">
        <f>IF($K$334="","",VLOOKUP($K$334,'03_Thresholds_Archetypes'!$A:$M,13,FALSE))</f>
        <v>3</v>
      </c>
      <c r="Y334">
        <f>IF($K$334="","",LOOKUP($L334,$M334:$R334,$S334:$X334))</f>
        <v>-3</v>
      </c>
      <c r="Z334">
        <f>IFERROR(VLOOKUP($A$334,'02_Benchmarks_by_NACE'!$A:$J,7,FALSE),"")</f>
        <v>50</v>
      </c>
      <c r="AA334">
        <f>IFERROR(VLOOKUP($A$334,'02_Benchmarks_by_NACE'!$A:$J,8,FALSE),"")</f>
        <v>75</v>
      </c>
      <c r="AB334">
        <f>IFERROR(VLOOKUP($A$334,'02_Benchmarks_by_NACE'!$A:$J,9,FALSE),"")</f>
        <v>100</v>
      </c>
      <c r="AC334">
        <f>IF(Z334="","",IF(LOWER($G$334)="lower_is_better",IF($L334&lt;=Z334*0.4,3,IF($L334&lt;=Z334*0.7,2,IF($L334&lt;=Z334,0,IF($L334&lt;=AB334,-2,-3)))),IF($L334&gt;=Z334*1.6,3,IF($L334&gt;=Z334*1.3,2,IF($L334&gt;=Z334,0,IF($L334&gt;=Z334/2,-2,-3))))))</f>
        <v>-3</v>
      </c>
      <c r="AD334">
        <f>IF($K$334&lt;&gt;"",Y334,IF(Z334&lt;&gt;"",AC334,""))</f>
        <v>-3</v>
      </c>
      <c r="AE334">
        <f>IF(AD334="","",VLOOKUP(AD334,'04_WUStG_Mapping'!$A:$B,2,TRUE))</f>
        <v>25</v>
      </c>
    </row>
    <row r="335" spans="1:31" x14ac:dyDescent="0.2">
      <c r="A335" t="s">
        <v>347</v>
      </c>
      <c r="B335" t="s">
        <v>647</v>
      </c>
      <c r="C335" t="s">
        <v>715</v>
      </c>
      <c r="D335" t="s">
        <v>849</v>
      </c>
      <c r="E335" t="s">
        <v>1271</v>
      </c>
      <c r="F335" t="s">
        <v>1602</v>
      </c>
      <c r="G335" t="s">
        <v>1626</v>
      </c>
      <c r="H335" t="s">
        <v>1666</v>
      </c>
      <c r="I335" t="s">
        <v>1692</v>
      </c>
      <c r="J335" t="s">
        <v>1710</v>
      </c>
      <c r="K335" t="s">
        <v>1753</v>
      </c>
      <c r="M335">
        <f>IF($K$335="","",VLOOKUP($K$335,'03_Thresholds_Archetypes'!$A:$M,2,FALSE))</f>
        <v>0</v>
      </c>
      <c r="N335">
        <f>IF($K$335="","",VLOOKUP($K$335,'03_Thresholds_Archetypes'!$A:$M,3,FALSE))</f>
        <v>30</v>
      </c>
      <c r="O335">
        <f>IF($K$335="","",VLOOKUP($K$335,'03_Thresholds_Archetypes'!$A:$M,4,FALSE))</f>
        <v>50</v>
      </c>
      <c r="P335">
        <f>IF($K$335="","",VLOOKUP($K$335,'03_Thresholds_Archetypes'!$A:$M,5,FALSE))</f>
        <v>70</v>
      </c>
      <c r="Q335">
        <f>IF($K$335="","",VLOOKUP($K$335,'03_Thresholds_Archetypes'!$A:$M,6,FALSE))</f>
        <v>90</v>
      </c>
      <c r="R335">
        <f>IF($K$335="","",VLOOKUP($K$335,'03_Thresholds_Archetypes'!$A:$M,7,FALSE))</f>
        <v>1000000000</v>
      </c>
      <c r="S335">
        <f>IF($K$335="","",VLOOKUP($K$335,'03_Thresholds_Archetypes'!$A:$M,8,FALSE))</f>
        <v>-3</v>
      </c>
      <c r="T335">
        <f>IF($K$335="","",VLOOKUP($K$335,'03_Thresholds_Archetypes'!$A:$M,9,FALSE))</f>
        <v>-2</v>
      </c>
      <c r="U335">
        <f>IF($K$335="","",VLOOKUP($K$335,'03_Thresholds_Archetypes'!$A:$M,10,FALSE))</f>
        <v>0</v>
      </c>
      <c r="V335">
        <f>IF($K$335="","",VLOOKUP($K$335,'03_Thresholds_Archetypes'!$A:$M,11,FALSE))</f>
        <v>2</v>
      </c>
      <c r="W335">
        <f>IF($K$335="","",VLOOKUP($K$335,'03_Thresholds_Archetypes'!$A:$M,12,FALSE))</f>
        <v>3</v>
      </c>
      <c r="X335">
        <f>IF($K$335="","",VLOOKUP($K$335,'03_Thresholds_Archetypes'!$A:$M,13,FALSE))</f>
        <v>3</v>
      </c>
      <c r="Y335">
        <f>IF($K$335="","",LOOKUP($L335,$M335:$R335,$S335:$X335))</f>
        <v>-3</v>
      </c>
      <c r="Z335">
        <f>IFERROR(VLOOKUP($A$335,'02_Benchmarks_by_NACE'!$A:$J,7,FALSE),"")</f>
        <v>50</v>
      </c>
      <c r="AA335">
        <f>IFERROR(VLOOKUP($A$335,'02_Benchmarks_by_NACE'!$A:$J,8,FALSE),"")</f>
        <v>75</v>
      </c>
      <c r="AB335">
        <f>IFERROR(VLOOKUP($A$335,'02_Benchmarks_by_NACE'!$A:$J,9,FALSE),"")</f>
        <v>100</v>
      </c>
      <c r="AC335">
        <f>IF(Z335="","",IF(LOWER($G$335)="lower_is_better",IF($L335&lt;=Z335*0.4,3,IF($L335&lt;=Z335*0.7,2,IF($L335&lt;=Z335,0,IF($L335&lt;=AB335,-2,-3)))),IF($L335&gt;=Z335*1.6,3,IF($L335&gt;=Z335*1.3,2,IF($L335&gt;=Z335,0,IF($L335&gt;=Z335/2,-2,-3))))))</f>
        <v>-3</v>
      </c>
      <c r="AD335">
        <f>IF($K$335&lt;&gt;"",Y335,IF(Z335&lt;&gt;"",AC335,""))</f>
        <v>-3</v>
      </c>
      <c r="AE335">
        <f>IF(AD335="","",VLOOKUP(AD335,'04_WUStG_Mapping'!$A:$B,2,TRUE))</f>
        <v>25</v>
      </c>
    </row>
    <row r="336" spans="1:31" x14ac:dyDescent="0.2">
      <c r="A336" t="s">
        <v>348</v>
      </c>
      <c r="B336" t="s">
        <v>647</v>
      </c>
      <c r="C336" t="s">
        <v>715</v>
      </c>
      <c r="D336" t="s">
        <v>849</v>
      </c>
      <c r="E336" t="s">
        <v>1272</v>
      </c>
      <c r="F336" t="s">
        <v>1618</v>
      </c>
      <c r="G336" t="s">
        <v>1627</v>
      </c>
      <c r="H336" t="s">
        <v>1665</v>
      </c>
      <c r="I336" t="s">
        <v>1692</v>
      </c>
      <c r="J336" t="s">
        <v>1700</v>
      </c>
      <c r="K336" t="s">
        <v>1775</v>
      </c>
      <c r="M336" t="e">
        <f>IF($K$336="","",VLOOKUP($K$336,'03_Thresholds_Archetypes'!$A:$M,2,FALSE))</f>
        <v>#N/A</v>
      </c>
      <c r="N336" t="e">
        <f>IF($K$336="","",VLOOKUP($K$336,'03_Thresholds_Archetypes'!$A:$M,3,FALSE))</f>
        <v>#N/A</v>
      </c>
      <c r="O336" t="e">
        <f>IF($K$336="","",VLOOKUP($K$336,'03_Thresholds_Archetypes'!$A:$M,4,FALSE))</f>
        <v>#N/A</v>
      </c>
      <c r="P336" t="e">
        <f>IF($K$336="","",VLOOKUP($K$336,'03_Thresholds_Archetypes'!$A:$M,5,FALSE))</f>
        <v>#N/A</v>
      </c>
      <c r="Q336" t="e">
        <f>IF($K$336="","",VLOOKUP($K$336,'03_Thresholds_Archetypes'!$A:$M,6,FALSE))</f>
        <v>#N/A</v>
      </c>
      <c r="R336" t="e">
        <f>IF($K$336="","",VLOOKUP($K$336,'03_Thresholds_Archetypes'!$A:$M,7,FALSE))</f>
        <v>#N/A</v>
      </c>
      <c r="S336" t="e">
        <f>IF($K$336="","",VLOOKUP($K$336,'03_Thresholds_Archetypes'!$A:$M,8,FALSE))</f>
        <v>#N/A</v>
      </c>
      <c r="T336" t="e">
        <f>IF($K$336="","",VLOOKUP($K$336,'03_Thresholds_Archetypes'!$A:$M,9,FALSE))</f>
        <v>#N/A</v>
      </c>
      <c r="U336" t="e">
        <f>IF($K$336="","",VLOOKUP($K$336,'03_Thresholds_Archetypes'!$A:$M,10,FALSE))</f>
        <v>#N/A</v>
      </c>
      <c r="V336" t="e">
        <f>IF($K$336="","",VLOOKUP($K$336,'03_Thresholds_Archetypes'!$A:$M,11,FALSE))</f>
        <v>#N/A</v>
      </c>
      <c r="W336" t="e">
        <f>IF($K$336="","",VLOOKUP($K$336,'03_Thresholds_Archetypes'!$A:$M,12,FALSE))</f>
        <v>#N/A</v>
      </c>
      <c r="X336" t="e">
        <f>IF($K$336="","",VLOOKUP($K$336,'03_Thresholds_Archetypes'!$A:$M,13,FALSE))</f>
        <v>#N/A</v>
      </c>
      <c r="Y336" t="e">
        <f>IF($K$336="","",LOOKUP($L336,$M336:$R336,$S336:$X336))</f>
        <v>#N/A</v>
      </c>
      <c r="Z336">
        <f>IFERROR(VLOOKUP($A$336,'02_Benchmarks_by_NACE'!$A:$J,7,FALSE),"")</f>
        <v>1</v>
      </c>
      <c r="AA336">
        <f>IFERROR(VLOOKUP($A$336,'02_Benchmarks_by_NACE'!$A:$J,8,FALSE),"")</f>
        <v>1.5</v>
      </c>
      <c r="AB336">
        <f>IFERROR(VLOOKUP($A$336,'02_Benchmarks_by_NACE'!$A:$J,9,FALSE),"")</f>
        <v>2.5</v>
      </c>
      <c r="AC336">
        <f>IF(Z336="","",IF(LOWER($G$336)="lower_is_better",IF($L336&lt;=Z336*0.4,3,IF($L336&lt;=Z336*0.7,2,IF($L336&lt;=Z336,0,IF($L336&lt;=AB336,-2,-3)))),IF($L336&gt;=Z336*1.6,3,IF($L336&gt;=Z336*1.3,2,IF($L336&gt;=Z336,0,IF($L336&gt;=Z336/2,-2,-3))))))</f>
        <v>3</v>
      </c>
      <c r="AD336" t="e">
        <f>IF($K$336&lt;&gt;"",Y336,IF(Z336&lt;&gt;"",AC336,""))</f>
        <v>#N/A</v>
      </c>
      <c r="AE336" t="e">
        <f>IF(AD336="","",VLOOKUP(AD336,'04_WUStG_Mapping'!$A:$B,2,TRUE))</f>
        <v>#N/A</v>
      </c>
    </row>
    <row r="337" spans="1:31" x14ac:dyDescent="0.2">
      <c r="A337" t="s">
        <v>349</v>
      </c>
      <c r="B337" t="s">
        <v>647</v>
      </c>
      <c r="C337" t="s">
        <v>715</v>
      </c>
      <c r="D337" t="s">
        <v>849</v>
      </c>
      <c r="E337" t="s">
        <v>1273</v>
      </c>
      <c r="F337" t="s">
        <v>1619</v>
      </c>
      <c r="G337" t="s">
        <v>1627</v>
      </c>
      <c r="H337" t="s">
        <v>1677</v>
      </c>
      <c r="I337" t="s">
        <v>1692</v>
      </c>
      <c r="J337" t="s">
        <v>1711</v>
      </c>
      <c r="K337" t="s">
        <v>1757</v>
      </c>
      <c r="M337">
        <f>IF($K$337="","",VLOOKUP($K$337,'03_Thresholds_Archetypes'!$A:$M,2,FALSE))</f>
        <v>0</v>
      </c>
      <c r="N337">
        <f>IF($K$337="","",VLOOKUP($K$337,'03_Thresholds_Archetypes'!$A:$M,3,FALSE))</f>
        <v>1.2</v>
      </c>
      <c r="O337">
        <f>IF($K$337="","",VLOOKUP($K$337,'03_Thresholds_Archetypes'!$A:$M,4,FALSE))</f>
        <v>1.4</v>
      </c>
      <c r="P337">
        <f>IF($K$337="","",VLOOKUP($K$337,'03_Thresholds_Archetypes'!$A:$M,5,FALSE))</f>
        <v>1.6</v>
      </c>
      <c r="Q337">
        <f>IF($K$337="","",VLOOKUP($K$337,'03_Thresholds_Archetypes'!$A:$M,6,FALSE))</f>
        <v>1.8</v>
      </c>
      <c r="R337">
        <f>IF($K$337="","",VLOOKUP($K$337,'03_Thresholds_Archetypes'!$A:$M,7,FALSE))</f>
        <v>1000000000</v>
      </c>
      <c r="S337">
        <f>IF($K$337="","",VLOOKUP($K$337,'03_Thresholds_Archetypes'!$A:$M,8,FALSE))</f>
        <v>3</v>
      </c>
      <c r="T337">
        <f>IF($K$337="","",VLOOKUP($K$337,'03_Thresholds_Archetypes'!$A:$M,9,FALSE))</f>
        <v>2</v>
      </c>
      <c r="U337">
        <f>IF($K$337="","",VLOOKUP($K$337,'03_Thresholds_Archetypes'!$A:$M,10,FALSE))</f>
        <v>0</v>
      </c>
      <c r="V337">
        <f>IF($K$337="","",VLOOKUP($K$337,'03_Thresholds_Archetypes'!$A:$M,11,FALSE))</f>
        <v>-2</v>
      </c>
      <c r="W337">
        <f>IF($K$337="","",VLOOKUP($K$337,'03_Thresholds_Archetypes'!$A:$M,12,FALSE))</f>
        <v>-3</v>
      </c>
      <c r="X337">
        <f>IF($K$337="","",VLOOKUP($K$337,'03_Thresholds_Archetypes'!$A:$M,13,FALSE))</f>
        <v>-3</v>
      </c>
      <c r="Y337">
        <f>IF($K$337="","",LOOKUP($L337,$M337:$R337,$S337:$X337))</f>
        <v>3</v>
      </c>
      <c r="Z337">
        <f>IFERROR(VLOOKUP($A$337,'02_Benchmarks_by_NACE'!$A:$J,7,FALSE),"")</f>
        <v>1.5049999999999999</v>
      </c>
      <c r="AA337">
        <f>IFERROR(VLOOKUP($A$337,'02_Benchmarks_by_NACE'!$A:$J,8,FALSE),"")</f>
        <v>2.2574999999999998</v>
      </c>
      <c r="AB337">
        <f>IFERROR(VLOOKUP($A$337,'02_Benchmarks_by_NACE'!$A:$J,9,FALSE),"")</f>
        <v>3.7625000000000002</v>
      </c>
      <c r="AC337">
        <f>IF(Z337="","",IF(LOWER($G$337)="lower_is_better",IF($L337&lt;=Z337*0.4,3,IF($L337&lt;=Z337*0.7,2,IF($L337&lt;=Z337,0,IF($L337&lt;=AB337,-2,-3)))),IF($L337&gt;=Z337*1.6,3,IF($L337&gt;=Z337*1.3,2,IF($L337&gt;=Z337,0,IF($L337&gt;=Z337/2,-2,-3))))))</f>
        <v>3</v>
      </c>
      <c r="AD337">
        <f>IF($K$337&lt;&gt;"",Y337,IF(Z337&lt;&gt;"",AC337,""))</f>
        <v>3</v>
      </c>
      <c r="AE337">
        <f>IF(AD337="","",VLOOKUP(AD337,'04_WUStG_Mapping'!$A:$B,2,TRUE))</f>
        <v>0</v>
      </c>
    </row>
    <row r="338" spans="1:31" x14ac:dyDescent="0.2">
      <c r="A338" t="s">
        <v>350</v>
      </c>
      <c r="B338" t="s">
        <v>647</v>
      </c>
      <c r="C338" t="s">
        <v>715</v>
      </c>
      <c r="D338" t="s">
        <v>850</v>
      </c>
      <c r="E338" t="s">
        <v>1274</v>
      </c>
      <c r="F338" t="s">
        <v>1611</v>
      </c>
      <c r="G338" t="s">
        <v>1627</v>
      </c>
      <c r="H338" t="s">
        <v>1668</v>
      </c>
      <c r="I338" t="s">
        <v>1689</v>
      </c>
      <c r="J338" t="s">
        <v>1705</v>
      </c>
      <c r="K338" t="s">
        <v>1775</v>
      </c>
      <c r="M338" t="e">
        <f>IF($K$338="","",VLOOKUP($K$338,'03_Thresholds_Archetypes'!$A:$M,2,FALSE))</f>
        <v>#N/A</v>
      </c>
      <c r="N338" t="e">
        <f>IF($K$338="","",VLOOKUP($K$338,'03_Thresholds_Archetypes'!$A:$M,3,FALSE))</f>
        <v>#N/A</v>
      </c>
      <c r="O338" t="e">
        <f>IF($K$338="","",VLOOKUP($K$338,'03_Thresholds_Archetypes'!$A:$M,4,FALSE))</f>
        <v>#N/A</v>
      </c>
      <c r="P338" t="e">
        <f>IF($K$338="","",VLOOKUP($K$338,'03_Thresholds_Archetypes'!$A:$M,5,FALSE))</f>
        <v>#N/A</v>
      </c>
      <c r="Q338" t="e">
        <f>IF($K$338="","",VLOOKUP($K$338,'03_Thresholds_Archetypes'!$A:$M,6,FALSE))</f>
        <v>#N/A</v>
      </c>
      <c r="R338" t="e">
        <f>IF($K$338="","",VLOOKUP($K$338,'03_Thresholds_Archetypes'!$A:$M,7,FALSE))</f>
        <v>#N/A</v>
      </c>
      <c r="S338" t="e">
        <f>IF($K$338="","",VLOOKUP($K$338,'03_Thresholds_Archetypes'!$A:$M,8,FALSE))</f>
        <v>#N/A</v>
      </c>
      <c r="T338" t="e">
        <f>IF($K$338="","",VLOOKUP($K$338,'03_Thresholds_Archetypes'!$A:$M,9,FALSE))</f>
        <v>#N/A</v>
      </c>
      <c r="U338" t="e">
        <f>IF($K$338="","",VLOOKUP($K$338,'03_Thresholds_Archetypes'!$A:$M,10,FALSE))</f>
        <v>#N/A</v>
      </c>
      <c r="V338" t="e">
        <f>IF($K$338="","",VLOOKUP($K$338,'03_Thresholds_Archetypes'!$A:$M,11,FALSE))</f>
        <v>#N/A</v>
      </c>
      <c r="W338" t="e">
        <f>IF($K$338="","",VLOOKUP($K$338,'03_Thresholds_Archetypes'!$A:$M,12,FALSE))</f>
        <v>#N/A</v>
      </c>
      <c r="X338" t="e">
        <f>IF($K$338="","",VLOOKUP($K$338,'03_Thresholds_Archetypes'!$A:$M,13,FALSE))</f>
        <v>#N/A</v>
      </c>
      <c r="Y338" t="e">
        <f>IF($K$338="","",LOOKUP($L338,$M338:$R338,$S338:$X338))</f>
        <v>#N/A</v>
      </c>
      <c r="Z338">
        <f>IFERROR(VLOOKUP($A$338,'02_Benchmarks_by_NACE'!$A:$J,7,FALSE),"")</f>
        <v>1</v>
      </c>
      <c r="AA338">
        <f>IFERROR(VLOOKUP($A$338,'02_Benchmarks_by_NACE'!$A:$J,8,FALSE),"")</f>
        <v>1.5</v>
      </c>
      <c r="AB338">
        <f>IFERROR(VLOOKUP($A$338,'02_Benchmarks_by_NACE'!$A:$J,9,FALSE),"")</f>
        <v>2.5</v>
      </c>
      <c r="AC338">
        <f>IF(Z338="","",IF(LOWER($G$338)="lower_is_better",IF($L338&lt;=Z338*0.4,3,IF($L338&lt;=Z338*0.7,2,IF($L338&lt;=Z338,0,IF($L338&lt;=AB338,-2,-3)))),IF($L338&gt;=Z338*1.6,3,IF($L338&gt;=Z338*1.3,2,IF($L338&gt;=Z338,0,IF($L338&gt;=Z338/2,-2,-3))))))</f>
        <v>3</v>
      </c>
      <c r="AD338" t="e">
        <f>IF($K$338&lt;&gt;"",Y338,IF(Z338&lt;&gt;"",AC338,""))</f>
        <v>#N/A</v>
      </c>
      <c r="AE338" t="e">
        <f>IF(AD338="","",VLOOKUP(AD338,'04_WUStG_Mapping'!$A:$B,2,TRUE))</f>
        <v>#N/A</v>
      </c>
    </row>
    <row r="339" spans="1:31" x14ac:dyDescent="0.2">
      <c r="A339" t="s">
        <v>351</v>
      </c>
      <c r="B339" t="s">
        <v>647</v>
      </c>
      <c r="C339" t="s">
        <v>715</v>
      </c>
      <c r="D339" t="s">
        <v>850</v>
      </c>
      <c r="E339" t="s">
        <v>1275</v>
      </c>
      <c r="F339" t="s">
        <v>1612</v>
      </c>
      <c r="G339" t="s">
        <v>1626</v>
      </c>
      <c r="H339" t="s">
        <v>1669</v>
      </c>
      <c r="I339" t="s">
        <v>1689</v>
      </c>
      <c r="J339" t="s">
        <v>1706</v>
      </c>
      <c r="K339" t="s">
        <v>1754</v>
      </c>
      <c r="M339">
        <f>IF($K$339="","",VLOOKUP($K$339,'03_Thresholds_Archetypes'!$A:$M,2,FALSE))</f>
        <v>0</v>
      </c>
      <c r="N339">
        <f>IF($K$339="","",VLOOKUP($K$339,'03_Thresholds_Archetypes'!$A:$M,3,FALSE))</f>
        <v>0.4</v>
      </c>
      <c r="O339">
        <f>IF($K$339="","",VLOOKUP($K$339,'03_Thresholds_Archetypes'!$A:$M,4,FALSE))</f>
        <v>0.6</v>
      </c>
      <c r="P339">
        <f>IF($K$339="","",VLOOKUP($K$339,'03_Thresholds_Archetypes'!$A:$M,5,FALSE))</f>
        <v>0.75</v>
      </c>
      <c r="Q339">
        <f>IF($K$339="","",VLOOKUP($K$339,'03_Thresholds_Archetypes'!$A:$M,6,FALSE))</f>
        <v>0.9</v>
      </c>
      <c r="R339">
        <f>IF($K$339="","",VLOOKUP($K$339,'03_Thresholds_Archetypes'!$A:$M,7,FALSE))</f>
        <v>1000000000</v>
      </c>
      <c r="S339">
        <f>IF($K$339="","",VLOOKUP($K$339,'03_Thresholds_Archetypes'!$A:$M,8,FALSE))</f>
        <v>-3</v>
      </c>
      <c r="T339">
        <f>IF($K$339="","",VLOOKUP($K$339,'03_Thresholds_Archetypes'!$A:$M,9,FALSE))</f>
        <v>-2</v>
      </c>
      <c r="U339">
        <f>IF($K$339="","",VLOOKUP($K$339,'03_Thresholds_Archetypes'!$A:$M,10,FALSE))</f>
        <v>0</v>
      </c>
      <c r="V339">
        <f>IF($K$339="","",VLOOKUP($K$339,'03_Thresholds_Archetypes'!$A:$M,11,FALSE))</f>
        <v>2</v>
      </c>
      <c r="W339">
        <f>IF($K$339="","",VLOOKUP($K$339,'03_Thresholds_Archetypes'!$A:$M,12,FALSE))</f>
        <v>3</v>
      </c>
      <c r="X339">
        <f>IF($K$339="","",VLOOKUP($K$339,'03_Thresholds_Archetypes'!$A:$M,13,FALSE))</f>
        <v>3</v>
      </c>
      <c r="Y339">
        <f>IF($K$339="","",LOOKUP($L339,$M339:$R339,$S339:$X339))</f>
        <v>-3</v>
      </c>
      <c r="Z339">
        <f>IFERROR(VLOOKUP($A$339,'02_Benchmarks_by_NACE'!$A:$J,7,FALSE),"")</f>
        <v>4.95</v>
      </c>
      <c r="AA339">
        <f>IFERROR(VLOOKUP($A$339,'02_Benchmarks_by_NACE'!$A:$J,8,FALSE),"")</f>
        <v>1</v>
      </c>
      <c r="AB339">
        <f>IFERROR(VLOOKUP($A$339,'02_Benchmarks_by_NACE'!$A:$J,9,FALSE),"")</f>
        <v>1</v>
      </c>
      <c r="AC339">
        <f>IF(Z339="","",IF(LOWER($G$339)="lower_is_better",IF($L339&lt;=Z339*0.4,3,IF($L339&lt;=Z339*0.7,2,IF($L339&lt;=Z339,0,IF($L339&lt;=AB339,-2,-3)))),IF($L339&gt;=Z339*1.6,3,IF($L339&gt;=Z339*1.3,2,IF($L339&gt;=Z339,0,IF($L339&gt;=Z339/2,-2,-3))))))</f>
        <v>-3</v>
      </c>
      <c r="AD339">
        <f>IF($K$339&lt;&gt;"",Y339,IF(Z339&lt;&gt;"",AC339,""))</f>
        <v>-3</v>
      </c>
      <c r="AE339">
        <f>IF(AD339="","",VLOOKUP(AD339,'04_WUStG_Mapping'!$A:$B,2,TRUE))</f>
        <v>25</v>
      </c>
    </row>
    <row r="340" spans="1:31" x14ac:dyDescent="0.2">
      <c r="A340" t="s">
        <v>352</v>
      </c>
      <c r="B340" t="s">
        <v>647</v>
      </c>
      <c r="C340" t="s">
        <v>715</v>
      </c>
      <c r="D340" t="s">
        <v>850</v>
      </c>
      <c r="E340" t="s">
        <v>1276</v>
      </c>
      <c r="F340" t="s">
        <v>1602</v>
      </c>
      <c r="G340" t="s">
        <v>1626</v>
      </c>
      <c r="H340" t="s">
        <v>1670</v>
      </c>
      <c r="I340" t="s">
        <v>1688</v>
      </c>
      <c r="J340" t="s">
        <v>1700</v>
      </c>
      <c r="K340" t="s">
        <v>1753</v>
      </c>
      <c r="M340">
        <f>IF($K$340="","",VLOOKUP($K$340,'03_Thresholds_Archetypes'!$A:$M,2,FALSE))</f>
        <v>0</v>
      </c>
      <c r="N340">
        <f>IF($K$340="","",VLOOKUP($K$340,'03_Thresholds_Archetypes'!$A:$M,3,FALSE))</f>
        <v>30</v>
      </c>
      <c r="O340">
        <f>IF($K$340="","",VLOOKUP($K$340,'03_Thresholds_Archetypes'!$A:$M,4,FALSE))</f>
        <v>50</v>
      </c>
      <c r="P340">
        <f>IF($K$340="","",VLOOKUP($K$340,'03_Thresholds_Archetypes'!$A:$M,5,FALSE))</f>
        <v>70</v>
      </c>
      <c r="Q340">
        <f>IF($K$340="","",VLOOKUP($K$340,'03_Thresholds_Archetypes'!$A:$M,6,FALSE))</f>
        <v>90</v>
      </c>
      <c r="R340">
        <f>IF($K$340="","",VLOOKUP($K$340,'03_Thresholds_Archetypes'!$A:$M,7,FALSE))</f>
        <v>1000000000</v>
      </c>
      <c r="S340">
        <f>IF($K$340="","",VLOOKUP($K$340,'03_Thresholds_Archetypes'!$A:$M,8,FALSE))</f>
        <v>-3</v>
      </c>
      <c r="T340">
        <f>IF($K$340="","",VLOOKUP($K$340,'03_Thresholds_Archetypes'!$A:$M,9,FALSE))</f>
        <v>-2</v>
      </c>
      <c r="U340">
        <f>IF($K$340="","",VLOOKUP($K$340,'03_Thresholds_Archetypes'!$A:$M,10,FALSE))</f>
        <v>0</v>
      </c>
      <c r="V340">
        <f>IF($K$340="","",VLOOKUP($K$340,'03_Thresholds_Archetypes'!$A:$M,11,FALSE))</f>
        <v>2</v>
      </c>
      <c r="W340">
        <f>IF($K$340="","",VLOOKUP($K$340,'03_Thresholds_Archetypes'!$A:$M,12,FALSE))</f>
        <v>3</v>
      </c>
      <c r="X340">
        <f>IF($K$340="","",VLOOKUP($K$340,'03_Thresholds_Archetypes'!$A:$M,13,FALSE))</f>
        <v>3</v>
      </c>
      <c r="Y340">
        <f>IF($K$340="","",LOOKUP($L340,$M340:$R340,$S340:$X340))</f>
        <v>-3</v>
      </c>
      <c r="Z340">
        <f>IFERROR(VLOOKUP($A$340,'02_Benchmarks_by_NACE'!$A:$J,7,FALSE),"")</f>
        <v>39.5</v>
      </c>
      <c r="AA340">
        <f>IFERROR(VLOOKUP($A$340,'02_Benchmarks_by_NACE'!$A:$J,8,FALSE),"")</f>
        <v>59.25</v>
      </c>
      <c r="AB340">
        <f>IFERROR(VLOOKUP($A$340,'02_Benchmarks_by_NACE'!$A:$J,9,FALSE),"")</f>
        <v>98.75</v>
      </c>
      <c r="AC340">
        <f>IF(Z340="","",IF(LOWER($G$340)="lower_is_better",IF($L340&lt;=Z340*0.4,3,IF($L340&lt;=Z340*0.7,2,IF($L340&lt;=Z340,0,IF($L340&lt;=AB340,-2,-3)))),IF($L340&gt;=Z340*1.6,3,IF($L340&gt;=Z340*1.3,2,IF($L340&gt;=Z340,0,IF($L340&gt;=Z340/2,-2,-3))))))</f>
        <v>-3</v>
      </c>
      <c r="AD340">
        <f>IF($K$340&lt;&gt;"",Y340,IF(Z340&lt;&gt;"",AC340,""))</f>
        <v>-3</v>
      </c>
      <c r="AE340">
        <f>IF(AD340="","",VLOOKUP(AD340,'04_WUStG_Mapping'!$A:$B,2,TRUE))</f>
        <v>25</v>
      </c>
    </row>
    <row r="341" spans="1:31" x14ac:dyDescent="0.2">
      <c r="A341" t="s">
        <v>353</v>
      </c>
      <c r="B341" t="s">
        <v>647</v>
      </c>
      <c r="C341" t="s">
        <v>715</v>
      </c>
      <c r="D341" t="s">
        <v>851</v>
      </c>
      <c r="E341" t="s">
        <v>1277</v>
      </c>
      <c r="F341" t="s">
        <v>1606</v>
      </c>
      <c r="G341" t="s">
        <v>1627</v>
      </c>
      <c r="H341" t="s">
        <v>1659</v>
      </c>
      <c r="I341" t="s">
        <v>1685</v>
      </c>
      <c r="J341" t="s">
        <v>1700</v>
      </c>
      <c r="K341" t="s">
        <v>1755</v>
      </c>
      <c r="M341">
        <f>IF($K$341="","",VLOOKUP($K$341,'03_Thresholds_Archetypes'!$A:$M,2,FALSE))</f>
        <v>0</v>
      </c>
      <c r="N341">
        <f>IF($K$341="","",VLOOKUP($K$341,'03_Thresholds_Archetypes'!$A:$M,3,FALSE))</f>
        <v>1</v>
      </c>
      <c r="O341">
        <f>IF($K$341="","",VLOOKUP($K$341,'03_Thresholds_Archetypes'!$A:$M,4,FALSE))</f>
        <v>3</v>
      </c>
      <c r="P341">
        <f>IF($K$341="","",VLOOKUP($K$341,'03_Thresholds_Archetypes'!$A:$M,5,FALSE))</f>
        <v>5</v>
      </c>
      <c r="Q341">
        <f>IF($K$341="","",VLOOKUP($K$341,'03_Thresholds_Archetypes'!$A:$M,6,FALSE))</f>
        <v>1000000000</v>
      </c>
      <c r="R341">
        <f>IF($K$341="","",VLOOKUP($K$341,'03_Thresholds_Archetypes'!$A:$M,7,FALSE))</f>
        <v>1000000000</v>
      </c>
      <c r="S341">
        <f>IF($K$341="","",VLOOKUP($K$341,'03_Thresholds_Archetypes'!$A:$M,8,FALSE))</f>
        <v>3</v>
      </c>
      <c r="T341">
        <f>IF($K$341="","",VLOOKUP($K$341,'03_Thresholds_Archetypes'!$A:$M,9,FALSE))</f>
        <v>2</v>
      </c>
      <c r="U341">
        <f>IF($K$341="","",VLOOKUP($K$341,'03_Thresholds_Archetypes'!$A:$M,10,FALSE))</f>
        <v>0</v>
      </c>
      <c r="V341">
        <f>IF($K$341="","",VLOOKUP($K$341,'03_Thresholds_Archetypes'!$A:$M,11,FALSE))</f>
        <v>-2</v>
      </c>
      <c r="W341">
        <f>IF($K$341="","",VLOOKUP($K$341,'03_Thresholds_Archetypes'!$A:$M,12,FALSE))</f>
        <v>-3</v>
      </c>
      <c r="X341">
        <f>IF($K$341="","",VLOOKUP($K$341,'03_Thresholds_Archetypes'!$A:$M,13,FALSE))</f>
        <v>-3</v>
      </c>
      <c r="Y341">
        <f>IF($K$341="","",LOOKUP($L341,$M341:$R341,$S341:$X341))</f>
        <v>3</v>
      </c>
      <c r="Z341">
        <f>IFERROR(VLOOKUP($A$341,'02_Benchmarks_by_NACE'!$A:$J,7,FALSE),"")</f>
        <v>0.5</v>
      </c>
      <c r="AA341">
        <f>IFERROR(VLOOKUP($A$341,'02_Benchmarks_by_NACE'!$A:$J,8,FALSE),"")</f>
        <v>0.75</v>
      </c>
      <c r="AB341">
        <f>IFERROR(VLOOKUP($A$341,'02_Benchmarks_by_NACE'!$A:$J,9,FALSE),"")</f>
        <v>1.25</v>
      </c>
      <c r="AC341">
        <f>IF(Z341="","",IF(LOWER($G$341)="lower_is_better",IF($L341&lt;=Z341*0.4,3,IF($L341&lt;=Z341*0.7,2,IF($L341&lt;=Z341,0,IF($L341&lt;=AB341,-2,-3)))),IF($L341&gt;=Z341*1.6,3,IF($L341&gt;=Z341*1.3,2,IF($L341&gt;=Z341,0,IF($L341&gt;=Z341/2,-2,-3))))))</f>
        <v>3</v>
      </c>
      <c r="AD341">
        <f>IF($K$341&lt;&gt;"",Y341,IF(Z341&lt;&gt;"",AC341,""))</f>
        <v>3</v>
      </c>
      <c r="AE341">
        <f>IF(AD341="","",VLOOKUP(AD341,'04_WUStG_Mapping'!$A:$B,2,TRUE))</f>
        <v>0</v>
      </c>
    </row>
    <row r="342" spans="1:31" x14ac:dyDescent="0.2">
      <c r="A342" t="s">
        <v>354</v>
      </c>
      <c r="B342" t="s">
        <v>647</v>
      </c>
      <c r="C342" t="s">
        <v>715</v>
      </c>
      <c r="D342" t="s">
        <v>851</v>
      </c>
      <c r="E342" t="s">
        <v>1278</v>
      </c>
      <c r="F342" t="s">
        <v>1607</v>
      </c>
      <c r="G342" t="s">
        <v>1626</v>
      </c>
      <c r="H342" t="s">
        <v>1660</v>
      </c>
      <c r="I342" t="s">
        <v>1685</v>
      </c>
      <c r="J342" t="s">
        <v>1700</v>
      </c>
      <c r="K342" t="s">
        <v>1774</v>
      </c>
      <c r="M342" t="e">
        <f>IF($K$342="","",VLOOKUP($K$342,'03_Thresholds_Archetypes'!$A:$M,2,FALSE))</f>
        <v>#N/A</v>
      </c>
      <c r="N342" t="e">
        <f>IF($K$342="","",VLOOKUP($K$342,'03_Thresholds_Archetypes'!$A:$M,3,FALSE))</f>
        <v>#N/A</v>
      </c>
      <c r="O342" t="e">
        <f>IF($K$342="","",VLOOKUP($K$342,'03_Thresholds_Archetypes'!$A:$M,4,FALSE))</f>
        <v>#N/A</v>
      </c>
      <c r="P342" t="e">
        <f>IF($K$342="","",VLOOKUP($K$342,'03_Thresholds_Archetypes'!$A:$M,5,FALSE))</f>
        <v>#N/A</v>
      </c>
      <c r="Q342" t="e">
        <f>IF($K$342="","",VLOOKUP($K$342,'03_Thresholds_Archetypes'!$A:$M,6,FALSE))</f>
        <v>#N/A</v>
      </c>
      <c r="R342" t="e">
        <f>IF($K$342="","",VLOOKUP($K$342,'03_Thresholds_Archetypes'!$A:$M,7,FALSE))</f>
        <v>#N/A</v>
      </c>
      <c r="S342" t="e">
        <f>IF($K$342="","",VLOOKUP($K$342,'03_Thresholds_Archetypes'!$A:$M,8,FALSE))</f>
        <v>#N/A</v>
      </c>
      <c r="T342" t="e">
        <f>IF($K$342="","",VLOOKUP($K$342,'03_Thresholds_Archetypes'!$A:$M,9,FALSE))</f>
        <v>#N/A</v>
      </c>
      <c r="U342" t="e">
        <f>IF($K$342="","",VLOOKUP($K$342,'03_Thresholds_Archetypes'!$A:$M,10,FALSE))</f>
        <v>#N/A</v>
      </c>
      <c r="V342" t="e">
        <f>IF($K$342="","",VLOOKUP($K$342,'03_Thresholds_Archetypes'!$A:$M,11,FALSE))</f>
        <v>#N/A</v>
      </c>
      <c r="W342" t="e">
        <f>IF($K$342="","",VLOOKUP($K$342,'03_Thresholds_Archetypes'!$A:$M,12,FALSE))</f>
        <v>#N/A</v>
      </c>
      <c r="X342" t="e">
        <f>IF($K$342="","",VLOOKUP($K$342,'03_Thresholds_Archetypes'!$A:$M,13,FALSE))</f>
        <v>#N/A</v>
      </c>
      <c r="Y342" t="e">
        <f>IF($K$342="","",LOOKUP($L342,$M342:$R342,$S342:$X342))</f>
        <v>#N/A</v>
      </c>
      <c r="Z342">
        <f>IFERROR(VLOOKUP($A$342,'02_Benchmarks_by_NACE'!$A:$J,7,FALSE),"")</f>
        <v>0.66999999999999993</v>
      </c>
      <c r="AA342">
        <f>IFERROR(VLOOKUP($A$342,'02_Benchmarks_by_NACE'!$A:$J,8,FALSE),"")</f>
        <v>1</v>
      </c>
      <c r="AB342">
        <f>IFERROR(VLOOKUP($A$342,'02_Benchmarks_by_NACE'!$A:$J,9,FALSE),"")</f>
        <v>1</v>
      </c>
      <c r="AC342">
        <f>IF(Z342="","",IF(LOWER($G$342)="lower_is_better",IF($L342&lt;=Z342*0.4,3,IF($L342&lt;=Z342*0.7,2,IF($L342&lt;=Z342,0,IF($L342&lt;=AB342,-2,-3)))),IF($L342&gt;=Z342*1.6,3,IF($L342&gt;=Z342*1.3,2,IF($L342&gt;=Z342,0,IF($L342&gt;=Z342/2,-2,-3))))))</f>
        <v>-3</v>
      </c>
      <c r="AD342" t="e">
        <f>IF($K$342&lt;&gt;"",Y342,IF(Z342&lt;&gt;"",AC342,""))</f>
        <v>#N/A</v>
      </c>
      <c r="AE342" t="e">
        <f>IF(AD342="","",VLOOKUP(AD342,'04_WUStG_Mapping'!$A:$B,2,TRUE))</f>
        <v>#N/A</v>
      </c>
    </row>
    <row r="343" spans="1:31" x14ac:dyDescent="0.2">
      <c r="A343" t="s">
        <v>355</v>
      </c>
      <c r="B343" t="s">
        <v>647</v>
      </c>
      <c r="C343" t="s">
        <v>715</v>
      </c>
      <c r="D343" t="s">
        <v>851</v>
      </c>
      <c r="E343" t="s">
        <v>1279</v>
      </c>
      <c r="F343" t="s">
        <v>1607</v>
      </c>
      <c r="G343" t="s">
        <v>1626</v>
      </c>
      <c r="H343" t="s">
        <v>1661</v>
      </c>
      <c r="I343" t="s">
        <v>1685</v>
      </c>
      <c r="J343" t="s">
        <v>1700</v>
      </c>
      <c r="K343" t="s">
        <v>1774</v>
      </c>
      <c r="M343" t="e">
        <f>IF($K$343="","",VLOOKUP($K$343,'03_Thresholds_Archetypes'!$A:$M,2,FALSE))</f>
        <v>#N/A</v>
      </c>
      <c r="N343" t="e">
        <f>IF($K$343="","",VLOOKUP($K$343,'03_Thresholds_Archetypes'!$A:$M,3,FALSE))</f>
        <v>#N/A</v>
      </c>
      <c r="O343" t="e">
        <f>IF($K$343="","",VLOOKUP($K$343,'03_Thresholds_Archetypes'!$A:$M,4,FALSE))</f>
        <v>#N/A</v>
      </c>
      <c r="P343" t="e">
        <f>IF($K$343="","",VLOOKUP($K$343,'03_Thresholds_Archetypes'!$A:$M,5,FALSE))</f>
        <v>#N/A</v>
      </c>
      <c r="Q343" t="e">
        <f>IF($K$343="","",VLOOKUP($K$343,'03_Thresholds_Archetypes'!$A:$M,6,FALSE))</f>
        <v>#N/A</v>
      </c>
      <c r="R343" t="e">
        <f>IF($K$343="","",VLOOKUP($K$343,'03_Thresholds_Archetypes'!$A:$M,7,FALSE))</f>
        <v>#N/A</v>
      </c>
      <c r="S343" t="e">
        <f>IF($K$343="","",VLOOKUP($K$343,'03_Thresholds_Archetypes'!$A:$M,8,FALSE))</f>
        <v>#N/A</v>
      </c>
      <c r="T343" t="e">
        <f>IF($K$343="","",VLOOKUP($K$343,'03_Thresholds_Archetypes'!$A:$M,9,FALSE))</f>
        <v>#N/A</v>
      </c>
      <c r="U343" t="e">
        <f>IF($K$343="","",VLOOKUP($K$343,'03_Thresholds_Archetypes'!$A:$M,10,FALSE))</f>
        <v>#N/A</v>
      </c>
      <c r="V343" t="e">
        <f>IF($K$343="","",VLOOKUP($K$343,'03_Thresholds_Archetypes'!$A:$M,11,FALSE))</f>
        <v>#N/A</v>
      </c>
      <c r="W343" t="e">
        <f>IF($K$343="","",VLOOKUP($K$343,'03_Thresholds_Archetypes'!$A:$M,12,FALSE))</f>
        <v>#N/A</v>
      </c>
      <c r="X343" t="e">
        <f>IF($K$343="","",VLOOKUP($K$343,'03_Thresholds_Archetypes'!$A:$M,13,FALSE))</f>
        <v>#N/A</v>
      </c>
      <c r="Y343" t="e">
        <f>IF($K$343="","",LOOKUP($L343,$M343:$R343,$S343:$X343))</f>
        <v>#N/A</v>
      </c>
      <c r="Z343">
        <f>IFERROR(VLOOKUP($A$343,'02_Benchmarks_by_NACE'!$A:$J,7,FALSE),"")</f>
        <v>0.5</v>
      </c>
      <c r="AA343">
        <f>IFERROR(VLOOKUP($A$343,'02_Benchmarks_by_NACE'!$A:$J,8,FALSE),"")</f>
        <v>0.75</v>
      </c>
      <c r="AB343">
        <f>IFERROR(VLOOKUP($A$343,'02_Benchmarks_by_NACE'!$A:$J,9,FALSE),"")</f>
        <v>0.9</v>
      </c>
      <c r="AC343">
        <f>IF(Z343="","",IF(LOWER($G$343)="lower_is_better",IF($L343&lt;=Z343*0.4,3,IF($L343&lt;=Z343*0.7,2,IF($L343&lt;=Z343,0,IF($L343&lt;=AB343,-2,-3)))),IF($L343&gt;=Z343*1.6,3,IF($L343&gt;=Z343*1.3,2,IF($L343&gt;=Z343,0,IF($L343&gt;=Z343/2,-2,-3))))))</f>
        <v>-3</v>
      </c>
      <c r="AD343" t="e">
        <f>IF($K$343&lt;&gt;"",Y343,IF(Z343&lt;&gt;"",AC343,""))</f>
        <v>#N/A</v>
      </c>
      <c r="AE343" t="e">
        <f>IF(AD343="","",VLOOKUP(AD343,'04_WUStG_Mapping'!$A:$B,2,TRUE))</f>
        <v>#N/A</v>
      </c>
    </row>
    <row r="344" spans="1:31" x14ac:dyDescent="0.2">
      <c r="A344" t="s">
        <v>356</v>
      </c>
      <c r="B344" t="s">
        <v>647</v>
      </c>
      <c r="C344" t="s">
        <v>716</v>
      </c>
      <c r="D344" t="s">
        <v>852</v>
      </c>
      <c r="E344" t="s">
        <v>1280</v>
      </c>
      <c r="F344" t="s">
        <v>1607</v>
      </c>
      <c r="G344" t="s">
        <v>1626</v>
      </c>
      <c r="H344" t="s">
        <v>1662</v>
      </c>
      <c r="I344" t="s">
        <v>1686</v>
      </c>
      <c r="J344" t="s">
        <v>1700</v>
      </c>
      <c r="K344" t="s">
        <v>1774</v>
      </c>
      <c r="M344" t="e">
        <f>IF($K$344="","",VLOOKUP($K$344,'03_Thresholds_Archetypes'!$A:$M,2,FALSE))</f>
        <v>#N/A</v>
      </c>
      <c r="N344" t="e">
        <f>IF($K$344="","",VLOOKUP($K$344,'03_Thresholds_Archetypes'!$A:$M,3,FALSE))</f>
        <v>#N/A</v>
      </c>
      <c r="O344" t="e">
        <f>IF($K$344="","",VLOOKUP($K$344,'03_Thresholds_Archetypes'!$A:$M,4,FALSE))</f>
        <v>#N/A</v>
      </c>
      <c r="P344" t="e">
        <f>IF($K$344="","",VLOOKUP($K$344,'03_Thresholds_Archetypes'!$A:$M,5,FALSE))</f>
        <v>#N/A</v>
      </c>
      <c r="Q344" t="e">
        <f>IF($K$344="","",VLOOKUP($K$344,'03_Thresholds_Archetypes'!$A:$M,6,FALSE))</f>
        <v>#N/A</v>
      </c>
      <c r="R344" t="e">
        <f>IF($K$344="","",VLOOKUP($K$344,'03_Thresholds_Archetypes'!$A:$M,7,FALSE))</f>
        <v>#N/A</v>
      </c>
      <c r="S344" t="e">
        <f>IF($K$344="","",VLOOKUP($K$344,'03_Thresholds_Archetypes'!$A:$M,8,FALSE))</f>
        <v>#N/A</v>
      </c>
      <c r="T344" t="e">
        <f>IF($K$344="","",VLOOKUP($K$344,'03_Thresholds_Archetypes'!$A:$M,9,FALSE))</f>
        <v>#N/A</v>
      </c>
      <c r="U344" t="e">
        <f>IF($K$344="","",VLOOKUP($K$344,'03_Thresholds_Archetypes'!$A:$M,10,FALSE))</f>
        <v>#N/A</v>
      </c>
      <c r="V344" t="e">
        <f>IF($K$344="","",VLOOKUP($K$344,'03_Thresholds_Archetypes'!$A:$M,11,FALSE))</f>
        <v>#N/A</v>
      </c>
      <c r="W344" t="e">
        <f>IF($K$344="","",VLOOKUP($K$344,'03_Thresholds_Archetypes'!$A:$M,12,FALSE))</f>
        <v>#N/A</v>
      </c>
      <c r="X344" t="e">
        <f>IF($K$344="","",VLOOKUP($K$344,'03_Thresholds_Archetypes'!$A:$M,13,FALSE))</f>
        <v>#N/A</v>
      </c>
      <c r="Y344" t="e">
        <f>IF($K$344="","",LOOKUP($L344,$M344:$R344,$S344:$X344))</f>
        <v>#N/A</v>
      </c>
      <c r="Z344">
        <f>IFERROR(VLOOKUP($A$344,'02_Benchmarks_by_NACE'!$A:$J,7,FALSE),"")</f>
        <v>0.64500000000000002</v>
      </c>
      <c r="AA344">
        <f>IFERROR(VLOOKUP($A$344,'02_Benchmarks_by_NACE'!$A:$J,8,FALSE),"")</f>
        <v>0.96750000000000003</v>
      </c>
      <c r="AB344">
        <f>IFERROR(VLOOKUP($A$344,'02_Benchmarks_by_NACE'!$A:$J,9,FALSE),"")</f>
        <v>1</v>
      </c>
      <c r="AC344">
        <f>IF(Z344="","",IF(LOWER($G$344)="lower_is_better",IF($L344&lt;=Z344*0.4,3,IF($L344&lt;=Z344*0.7,2,IF($L344&lt;=Z344,0,IF($L344&lt;=AB344,-2,-3)))),IF($L344&gt;=Z344*1.6,3,IF($L344&gt;=Z344*1.3,2,IF($L344&gt;=Z344,0,IF($L344&gt;=Z344/2,-2,-3))))))</f>
        <v>-3</v>
      </c>
      <c r="AD344" t="e">
        <f>IF($K$344&lt;&gt;"",Y344,IF(Z344&lt;&gt;"",AC344,""))</f>
        <v>#N/A</v>
      </c>
      <c r="AE344" t="e">
        <f>IF(AD344="","",VLOOKUP(AD344,'04_WUStG_Mapping'!$A:$B,2,TRUE))</f>
        <v>#N/A</v>
      </c>
    </row>
    <row r="345" spans="1:31" x14ac:dyDescent="0.2">
      <c r="A345" t="s">
        <v>357</v>
      </c>
      <c r="B345" t="s">
        <v>647</v>
      </c>
      <c r="C345" t="s">
        <v>716</v>
      </c>
      <c r="D345" t="s">
        <v>852</v>
      </c>
      <c r="E345" t="s">
        <v>1281</v>
      </c>
      <c r="F345" t="s">
        <v>1602</v>
      </c>
      <c r="G345" t="s">
        <v>1627</v>
      </c>
      <c r="H345" t="s">
        <v>1663</v>
      </c>
      <c r="I345" t="s">
        <v>1686</v>
      </c>
      <c r="J345" t="s">
        <v>1700</v>
      </c>
      <c r="K345" t="s">
        <v>1775</v>
      </c>
      <c r="M345" t="e">
        <f>IF($K$345="","",VLOOKUP($K$345,'03_Thresholds_Archetypes'!$A:$M,2,FALSE))</f>
        <v>#N/A</v>
      </c>
      <c r="N345" t="e">
        <f>IF($K$345="","",VLOOKUP($K$345,'03_Thresholds_Archetypes'!$A:$M,3,FALSE))</f>
        <v>#N/A</v>
      </c>
      <c r="O345" t="e">
        <f>IF($K$345="","",VLOOKUP($K$345,'03_Thresholds_Archetypes'!$A:$M,4,FALSE))</f>
        <v>#N/A</v>
      </c>
      <c r="P345" t="e">
        <f>IF($K$345="","",VLOOKUP($K$345,'03_Thresholds_Archetypes'!$A:$M,5,FALSE))</f>
        <v>#N/A</v>
      </c>
      <c r="Q345" t="e">
        <f>IF($K$345="","",VLOOKUP($K$345,'03_Thresholds_Archetypes'!$A:$M,6,FALSE))</f>
        <v>#N/A</v>
      </c>
      <c r="R345" t="e">
        <f>IF($K$345="","",VLOOKUP($K$345,'03_Thresholds_Archetypes'!$A:$M,7,FALSE))</f>
        <v>#N/A</v>
      </c>
      <c r="S345" t="e">
        <f>IF($K$345="","",VLOOKUP($K$345,'03_Thresholds_Archetypes'!$A:$M,8,FALSE))</f>
        <v>#N/A</v>
      </c>
      <c r="T345" t="e">
        <f>IF($K$345="","",VLOOKUP($K$345,'03_Thresholds_Archetypes'!$A:$M,9,FALSE))</f>
        <v>#N/A</v>
      </c>
      <c r="U345" t="e">
        <f>IF($K$345="","",VLOOKUP($K$345,'03_Thresholds_Archetypes'!$A:$M,10,FALSE))</f>
        <v>#N/A</v>
      </c>
      <c r="V345" t="e">
        <f>IF($K$345="","",VLOOKUP($K$345,'03_Thresholds_Archetypes'!$A:$M,11,FALSE))</f>
        <v>#N/A</v>
      </c>
      <c r="W345" t="e">
        <f>IF($K$345="","",VLOOKUP($K$345,'03_Thresholds_Archetypes'!$A:$M,12,FALSE))</f>
        <v>#N/A</v>
      </c>
      <c r="X345" t="e">
        <f>IF($K$345="","",VLOOKUP($K$345,'03_Thresholds_Archetypes'!$A:$M,13,FALSE))</f>
        <v>#N/A</v>
      </c>
      <c r="Y345" t="e">
        <f>IF($K$345="","",LOOKUP($L345,$M345:$R345,$S345:$X345))</f>
        <v>#N/A</v>
      </c>
      <c r="Z345">
        <f>IFERROR(VLOOKUP($A$345,'02_Benchmarks_by_NACE'!$A:$J,7,FALSE),"")</f>
        <v>15.5</v>
      </c>
      <c r="AA345">
        <f>IFERROR(VLOOKUP($A$345,'02_Benchmarks_by_NACE'!$A:$J,8,FALSE),"")</f>
        <v>23.25</v>
      </c>
      <c r="AB345">
        <f>IFERROR(VLOOKUP($A$345,'02_Benchmarks_by_NACE'!$A:$J,9,FALSE),"")</f>
        <v>38.75</v>
      </c>
      <c r="AC345">
        <f>IF(Z345="","",IF(LOWER($G$345)="lower_is_better",IF($L345&lt;=Z345*0.4,3,IF($L345&lt;=Z345*0.7,2,IF($L345&lt;=Z345,0,IF($L345&lt;=AB345,-2,-3)))),IF($L345&gt;=Z345*1.6,3,IF($L345&gt;=Z345*1.3,2,IF($L345&gt;=Z345,0,IF($L345&gt;=Z345/2,-2,-3))))))</f>
        <v>3</v>
      </c>
      <c r="AD345" t="e">
        <f>IF($K$345&lt;&gt;"",Y345,IF(Z345&lt;&gt;"",AC345,""))</f>
        <v>#N/A</v>
      </c>
      <c r="AE345" t="e">
        <f>IF(AD345="","",VLOOKUP(AD345,'04_WUStG_Mapping'!$A:$B,2,TRUE))</f>
        <v>#N/A</v>
      </c>
    </row>
    <row r="346" spans="1:31" x14ac:dyDescent="0.2">
      <c r="A346" t="s">
        <v>358</v>
      </c>
      <c r="B346" t="s">
        <v>647</v>
      </c>
      <c r="C346" t="s">
        <v>716</v>
      </c>
      <c r="D346" t="s">
        <v>852</v>
      </c>
      <c r="E346" t="s">
        <v>1282</v>
      </c>
      <c r="F346" t="s">
        <v>1608</v>
      </c>
      <c r="G346" t="s">
        <v>1626</v>
      </c>
      <c r="H346" t="s">
        <v>1664</v>
      </c>
      <c r="I346" t="s">
        <v>1686</v>
      </c>
      <c r="J346" t="s">
        <v>1700</v>
      </c>
      <c r="K346" t="s">
        <v>1774</v>
      </c>
      <c r="M346" t="e">
        <f>IF($K$346="","",VLOOKUP($K$346,'03_Thresholds_Archetypes'!$A:$M,2,FALSE))</f>
        <v>#N/A</v>
      </c>
      <c r="N346" t="e">
        <f>IF($K$346="","",VLOOKUP($K$346,'03_Thresholds_Archetypes'!$A:$M,3,FALSE))</f>
        <v>#N/A</v>
      </c>
      <c r="O346" t="e">
        <f>IF($K$346="","",VLOOKUP($K$346,'03_Thresholds_Archetypes'!$A:$M,4,FALSE))</f>
        <v>#N/A</v>
      </c>
      <c r="P346" t="e">
        <f>IF($K$346="","",VLOOKUP($K$346,'03_Thresholds_Archetypes'!$A:$M,5,FALSE))</f>
        <v>#N/A</v>
      </c>
      <c r="Q346" t="e">
        <f>IF($K$346="","",VLOOKUP($K$346,'03_Thresholds_Archetypes'!$A:$M,6,FALSE))</f>
        <v>#N/A</v>
      </c>
      <c r="R346" t="e">
        <f>IF($K$346="","",VLOOKUP($K$346,'03_Thresholds_Archetypes'!$A:$M,7,FALSE))</f>
        <v>#N/A</v>
      </c>
      <c r="S346" t="e">
        <f>IF($K$346="","",VLOOKUP($K$346,'03_Thresholds_Archetypes'!$A:$M,8,FALSE))</f>
        <v>#N/A</v>
      </c>
      <c r="T346" t="e">
        <f>IF($K$346="","",VLOOKUP($K$346,'03_Thresholds_Archetypes'!$A:$M,9,FALSE))</f>
        <v>#N/A</v>
      </c>
      <c r="U346" t="e">
        <f>IF($K$346="","",VLOOKUP($K$346,'03_Thresholds_Archetypes'!$A:$M,10,FALSE))</f>
        <v>#N/A</v>
      </c>
      <c r="V346" t="e">
        <f>IF($K$346="","",VLOOKUP($K$346,'03_Thresholds_Archetypes'!$A:$M,11,FALSE))</f>
        <v>#N/A</v>
      </c>
      <c r="W346" t="e">
        <f>IF($K$346="","",VLOOKUP($K$346,'03_Thresholds_Archetypes'!$A:$M,12,FALSE))</f>
        <v>#N/A</v>
      </c>
      <c r="X346" t="e">
        <f>IF($K$346="","",VLOOKUP($K$346,'03_Thresholds_Archetypes'!$A:$M,13,FALSE))</f>
        <v>#N/A</v>
      </c>
      <c r="Y346" t="e">
        <f>IF($K$346="","",LOOKUP($L346,$M346:$R346,$S346:$X346))</f>
        <v>#N/A</v>
      </c>
      <c r="Z346">
        <f>IFERROR(VLOOKUP($A$346,'02_Benchmarks_by_NACE'!$A:$J,7,FALSE),"")</f>
        <v>1.5</v>
      </c>
      <c r="AA346">
        <f>IFERROR(VLOOKUP($A$346,'02_Benchmarks_by_NACE'!$A:$J,8,FALSE),"")</f>
        <v>2.25</v>
      </c>
      <c r="AB346">
        <f>IFERROR(VLOOKUP($A$346,'02_Benchmarks_by_NACE'!$A:$J,9,FALSE),"")</f>
        <v>3.75</v>
      </c>
      <c r="AC346">
        <f>IF(Z346="","",IF(LOWER($G$346)="lower_is_better",IF($L346&lt;=Z346*0.4,3,IF($L346&lt;=Z346*0.7,2,IF($L346&lt;=Z346,0,IF($L346&lt;=AB346,-2,-3)))),IF($L346&gt;=Z346*1.6,3,IF($L346&gt;=Z346*1.3,2,IF($L346&gt;=Z346,0,IF($L346&gt;=Z346/2,-2,-3))))))</f>
        <v>-3</v>
      </c>
      <c r="AD346" t="e">
        <f>IF($K$346&lt;&gt;"",Y346,IF(Z346&lt;&gt;"",AC346,""))</f>
        <v>#N/A</v>
      </c>
      <c r="AE346" t="e">
        <f>IF(AD346="","",VLOOKUP(AD346,'04_WUStG_Mapping'!$A:$B,2,TRUE))</f>
        <v>#N/A</v>
      </c>
    </row>
    <row r="347" spans="1:31" x14ac:dyDescent="0.2">
      <c r="A347" t="s">
        <v>359</v>
      </c>
      <c r="B347" t="s">
        <v>647</v>
      </c>
      <c r="C347" t="s">
        <v>717</v>
      </c>
      <c r="D347" t="s">
        <v>853</v>
      </c>
      <c r="E347" t="s">
        <v>1283</v>
      </c>
      <c r="F347" t="s">
        <v>1622</v>
      </c>
      <c r="G347" t="s">
        <v>1626</v>
      </c>
      <c r="H347" t="s">
        <v>1679</v>
      </c>
      <c r="I347" t="s">
        <v>1694</v>
      </c>
      <c r="J347" t="s">
        <v>1698</v>
      </c>
      <c r="K347" t="s">
        <v>1753</v>
      </c>
      <c r="M347">
        <f>IF($K$347="","",VLOOKUP($K$347,'03_Thresholds_Archetypes'!$A:$M,2,FALSE))</f>
        <v>0</v>
      </c>
      <c r="N347">
        <f>IF($K$347="","",VLOOKUP($K$347,'03_Thresholds_Archetypes'!$A:$M,3,FALSE))</f>
        <v>30</v>
      </c>
      <c r="O347">
        <f>IF($K$347="","",VLOOKUP($K$347,'03_Thresholds_Archetypes'!$A:$M,4,FALSE))</f>
        <v>50</v>
      </c>
      <c r="P347">
        <f>IF($K$347="","",VLOOKUP($K$347,'03_Thresholds_Archetypes'!$A:$M,5,FALSE))</f>
        <v>70</v>
      </c>
      <c r="Q347">
        <f>IF($K$347="","",VLOOKUP($K$347,'03_Thresholds_Archetypes'!$A:$M,6,FALSE))</f>
        <v>90</v>
      </c>
      <c r="R347">
        <f>IF($K$347="","",VLOOKUP($K$347,'03_Thresholds_Archetypes'!$A:$M,7,FALSE))</f>
        <v>1000000000</v>
      </c>
      <c r="S347">
        <f>IF($K$347="","",VLOOKUP($K$347,'03_Thresholds_Archetypes'!$A:$M,8,FALSE))</f>
        <v>-3</v>
      </c>
      <c r="T347">
        <f>IF($K$347="","",VLOOKUP($K$347,'03_Thresholds_Archetypes'!$A:$M,9,FALSE))</f>
        <v>-2</v>
      </c>
      <c r="U347">
        <f>IF($K$347="","",VLOOKUP($K$347,'03_Thresholds_Archetypes'!$A:$M,10,FALSE))</f>
        <v>0</v>
      </c>
      <c r="V347">
        <f>IF($K$347="","",VLOOKUP($K$347,'03_Thresholds_Archetypes'!$A:$M,11,FALSE))</f>
        <v>2</v>
      </c>
      <c r="W347">
        <f>IF($K$347="","",VLOOKUP($K$347,'03_Thresholds_Archetypes'!$A:$M,12,FALSE))</f>
        <v>3</v>
      </c>
      <c r="X347">
        <f>IF($K$347="","",VLOOKUP($K$347,'03_Thresholds_Archetypes'!$A:$M,13,FALSE))</f>
        <v>3</v>
      </c>
      <c r="Y347">
        <f>IF($K$347="","",LOOKUP($L347,$M347:$R347,$S347:$X347))</f>
        <v>-3</v>
      </c>
      <c r="Z347">
        <f>IFERROR(VLOOKUP($A$347,'02_Benchmarks_by_NACE'!$A:$J,7,FALSE),"")</f>
        <v>1.95</v>
      </c>
      <c r="AA347">
        <f>IFERROR(VLOOKUP($A$347,'02_Benchmarks_by_NACE'!$A:$J,8,FALSE),"")</f>
        <v>2.9249999999999998</v>
      </c>
      <c r="AB347">
        <f>IFERROR(VLOOKUP($A$347,'02_Benchmarks_by_NACE'!$A:$J,9,FALSE),"")</f>
        <v>4.875</v>
      </c>
      <c r="AC347">
        <f>IF(Z347="","",IF(LOWER($G$347)="lower_is_better",IF($L347&lt;=Z347*0.4,3,IF($L347&lt;=Z347*0.7,2,IF($L347&lt;=Z347,0,IF($L347&lt;=AB347,-2,-3)))),IF($L347&gt;=Z347*1.6,3,IF($L347&gt;=Z347*1.3,2,IF($L347&gt;=Z347,0,IF($L347&gt;=Z347/2,-2,-3))))))</f>
        <v>-3</v>
      </c>
      <c r="AD347">
        <f>IF($K$347&lt;&gt;"",Y347,IF(Z347&lt;&gt;"",AC347,""))</f>
        <v>-3</v>
      </c>
      <c r="AE347">
        <f>IF(AD347="","",VLOOKUP(AD347,'04_WUStG_Mapping'!$A:$B,2,TRUE))</f>
        <v>25</v>
      </c>
    </row>
    <row r="348" spans="1:31" x14ac:dyDescent="0.2">
      <c r="A348" t="s">
        <v>360</v>
      </c>
      <c r="B348" t="s">
        <v>647</v>
      </c>
      <c r="C348" t="s">
        <v>717</v>
      </c>
      <c r="D348" t="s">
        <v>853</v>
      </c>
      <c r="E348" t="s">
        <v>1284</v>
      </c>
      <c r="F348" t="s">
        <v>1602</v>
      </c>
      <c r="G348" t="s">
        <v>1626</v>
      </c>
      <c r="H348" t="s">
        <v>1680</v>
      </c>
      <c r="I348" t="s">
        <v>1694</v>
      </c>
      <c r="J348" t="s">
        <v>1698</v>
      </c>
      <c r="K348" t="s">
        <v>1753</v>
      </c>
      <c r="M348">
        <f>IF($K$348="","",VLOOKUP($K$348,'03_Thresholds_Archetypes'!$A:$M,2,FALSE))</f>
        <v>0</v>
      </c>
      <c r="N348">
        <f>IF($K$348="","",VLOOKUP($K$348,'03_Thresholds_Archetypes'!$A:$M,3,FALSE))</f>
        <v>30</v>
      </c>
      <c r="O348">
        <f>IF($K$348="","",VLOOKUP($K$348,'03_Thresholds_Archetypes'!$A:$M,4,FALSE))</f>
        <v>50</v>
      </c>
      <c r="P348">
        <f>IF($K$348="","",VLOOKUP($K$348,'03_Thresholds_Archetypes'!$A:$M,5,FALSE))</f>
        <v>70</v>
      </c>
      <c r="Q348">
        <f>IF($K$348="","",VLOOKUP($K$348,'03_Thresholds_Archetypes'!$A:$M,6,FALSE))</f>
        <v>90</v>
      </c>
      <c r="R348">
        <f>IF($K$348="","",VLOOKUP($K$348,'03_Thresholds_Archetypes'!$A:$M,7,FALSE))</f>
        <v>1000000000</v>
      </c>
      <c r="S348">
        <f>IF($K$348="","",VLOOKUP($K$348,'03_Thresholds_Archetypes'!$A:$M,8,FALSE))</f>
        <v>-3</v>
      </c>
      <c r="T348">
        <f>IF($K$348="","",VLOOKUP($K$348,'03_Thresholds_Archetypes'!$A:$M,9,FALSE))</f>
        <v>-2</v>
      </c>
      <c r="U348">
        <f>IF($K$348="","",VLOOKUP($K$348,'03_Thresholds_Archetypes'!$A:$M,10,FALSE))</f>
        <v>0</v>
      </c>
      <c r="V348">
        <f>IF($K$348="","",VLOOKUP($K$348,'03_Thresholds_Archetypes'!$A:$M,11,FALSE))</f>
        <v>2</v>
      </c>
      <c r="W348">
        <f>IF($K$348="","",VLOOKUP($K$348,'03_Thresholds_Archetypes'!$A:$M,12,FALSE))</f>
        <v>3</v>
      </c>
      <c r="X348">
        <f>IF($K$348="","",VLOOKUP($K$348,'03_Thresholds_Archetypes'!$A:$M,13,FALSE))</f>
        <v>3</v>
      </c>
      <c r="Y348">
        <f>IF($K$348="","",LOOKUP($L348,$M348:$R348,$S348:$X348))</f>
        <v>-3</v>
      </c>
      <c r="Z348">
        <f>IFERROR(VLOOKUP($A$348,'02_Benchmarks_by_NACE'!$A:$J,7,FALSE),"")</f>
        <v>17</v>
      </c>
      <c r="AA348">
        <f>IFERROR(VLOOKUP($A$348,'02_Benchmarks_by_NACE'!$A:$J,8,FALSE),"")</f>
        <v>25.5</v>
      </c>
      <c r="AB348">
        <f>IFERROR(VLOOKUP($A$348,'02_Benchmarks_by_NACE'!$A:$J,9,FALSE),"")</f>
        <v>42.5</v>
      </c>
      <c r="AC348">
        <f>IF(Z348="","",IF(LOWER($G$348)="lower_is_better",IF($L348&lt;=Z348*0.4,3,IF($L348&lt;=Z348*0.7,2,IF($L348&lt;=Z348,0,IF($L348&lt;=AB348,-2,-3)))),IF($L348&gt;=Z348*1.6,3,IF($L348&gt;=Z348*1.3,2,IF($L348&gt;=Z348,0,IF($L348&gt;=Z348/2,-2,-3))))))</f>
        <v>-3</v>
      </c>
      <c r="AD348">
        <f>IF($K$348&lt;&gt;"",Y348,IF(Z348&lt;&gt;"",AC348,""))</f>
        <v>-3</v>
      </c>
      <c r="AE348">
        <f>IF(AD348="","",VLOOKUP(AD348,'04_WUStG_Mapping'!$A:$B,2,TRUE))</f>
        <v>25</v>
      </c>
    </row>
    <row r="349" spans="1:31" x14ac:dyDescent="0.2">
      <c r="A349" t="s">
        <v>361</v>
      </c>
      <c r="B349" t="s">
        <v>647</v>
      </c>
      <c r="C349" t="s">
        <v>717</v>
      </c>
      <c r="D349" t="s">
        <v>853</v>
      </c>
      <c r="E349" t="s">
        <v>1285</v>
      </c>
      <c r="F349" t="s">
        <v>1623</v>
      </c>
      <c r="G349" t="s">
        <v>1627</v>
      </c>
      <c r="H349" t="s">
        <v>1665</v>
      </c>
      <c r="I349" t="s">
        <v>1684</v>
      </c>
      <c r="J349" t="s">
        <v>1700</v>
      </c>
      <c r="K349" t="s">
        <v>1775</v>
      </c>
      <c r="M349" t="e">
        <f>IF($K$349="","",VLOOKUP($K$349,'03_Thresholds_Archetypes'!$A:$M,2,FALSE))</f>
        <v>#N/A</v>
      </c>
      <c r="N349" t="e">
        <f>IF($K$349="","",VLOOKUP($K$349,'03_Thresholds_Archetypes'!$A:$M,3,FALSE))</f>
        <v>#N/A</v>
      </c>
      <c r="O349" t="e">
        <f>IF($K$349="","",VLOOKUP($K$349,'03_Thresholds_Archetypes'!$A:$M,4,FALSE))</f>
        <v>#N/A</v>
      </c>
      <c r="P349" t="e">
        <f>IF($K$349="","",VLOOKUP($K$349,'03_Thresholds_Archetypes'!$A:$M,5,FALSE))</f>
        <v>#N/A</v>
      </c>
      <c r="Q349" t="e">
        <f>IF($K$349="","",VLOOKUP($K$349,'03_Thresholds_Archetypes'!$A:$M,6,FALSE))</f>
        <v>#N/A</v>
      </c>
      <c r="R349" t="e">
        <f>IF($K$349="","",VLOOKUP($K$349,'03_Thresholds_Archetypes'!$A:$M,7,FALSE))</f>
        <v>#N/A</v>
      </c>
      <c r="S349" t="e">
        <f>IF($K$349="","",VLOOKUP($K$349,'03_Thresholds_Archetypes'!$A:$M,8,FALSE))</f>
        <v>#N/A</v>
      </c>
      <c r="T349" t="e">
        <f>IF($K$349="","",VLOOKUP($K$349,'03_Thresholds_Archetypes'!$A:$M,9,FALSE))</f>
        <v>#N/A</v>
      </c>
      <c r="U349" t="e">
        <f>IF($K$349="","",VLOOKUP($K$349,'03_Thresholds_Archetypes'!$A:$M,10,FALSE))</f>
        <v>#N/A</v>
      </c>
      <c r="V349" t="e">
        <f>IF($K$349="","",VLOOKUP($K$349,'03_Thresholds_Archetypes'!$A:$M,11,FALSE))</f>
        <v>#N/A</v>
      </c>
      <c r="W349" t="e">
        <f>IF($K$349="","",VLOOKUP($K$349,'03_Thresholds_Archetypes'!$A:$M,12,FALSE))</f>
        <v>#N/A</v>
      </c>
      <c r="X349" t="e">
        <f>IF($K$349="","",VLOOKUP($K$349,'03_Thresholds_Archetypes'!$A:$M,13,FALSE))</f>
        <v>#N/A</v>
      </c>
      <c r="Y349" t="e">
        <f>IF($K$349="","",LOOKUP($L349,$M349:$R349,$S349:$X349))</f>
        <v>#N/A</v>
      </c>
      <c r="Z349">
        <f>IFERROR(VLOOKUP($A$349,'02_Benchmarks_by_NACE'!$A:$J,7,FALSE),"")</f>
        <v>1</v>
      </c>
      <c r="AA349">
        <f>IFERROR(VLOOKUP($A$349,'02_Benchmarks_by_NACE'!$A:$J,8,FALSE),"")</f>
        <v>1.5</v>
      </c>
      <c r="AB349">
        <f>IFERROR(VLOOKUP($A$349,'02_Benchmarks_by_NACE'!$A:$J,9,FALSE),"")</f>
        <v>2.5</v>
      </c>
      <c r="AC349">
        <f>IF(Z349="","",IF(LOWER($G$349)="lower_is_better",IF($L349&lt;=Z349*0.4,3,IF($L349&lt;=Z349*0.7,2,IF($L349&lt;=Z349,0,IF($L349&lt;=AB349,-2,-3)))),IF($L349&gt;=Z349*1.6,3,IF($L349&gt;=Z349*1.3,2,IF($L349&gt;=Z349,0,IF($L349&gt;=Z349/2,-2,-3))))))</f>
        <v>3</v>
      </c>
      <c r="AD349" t="e">
        <f>IF($K$349&lt;&gt;"",Y349,IF(Z349&lt;&gt;"",AC349,""))</f>
        <v>#N/A</v>
      </c>
      <c r="AE349" t="e">
        <f>IF(AD349="","",VLOOKUP(AD349,'04_WUStG_Mapping'!$A:$B,2,TRUE))</f>
        <v>#N/A</v>
      </c>
    </row>
    <row r="350" spans="1:31" x14ac:dyDescent="0.2">
      <c r="A350" t="s">
        <v>362</v>
      </c>
      <c r="B350" t="s">
        <v>647</v>
      </c>
      <c r="C350" t="s">
        <v>715</v>
      </c>
      <c r="D350" t="s">
        <v>854</v>
      </c>
      <c r="E350" t="s">
        <v>1286</v>
      </c>
      <c r="F350" t="s">
        <v>1620</v>
      </c>
      <c r="G350" t="s">
        <v>1627</v>
      </c>
      <c r="H350" t="s">
        <v>1678</v>
      </c>
      <c r="I350" t="s">
        <v>1684</v>
      </c>
      <c r="J350" t="s">
        <v>1712</v>
      </c>
      <c r="K350" t="s">
        <v>1775</v>
      </c>
      <c r="M350" t="e">
        <f>IF($K$350="","",VLOOKUP($K$350,'03_Thresholds_Archetypes'!$A:$M,2,FALSE))</f>
        <v>#N/A</v>
      </c>
      <c r="N350" t="e">
        <f>IF($K$350="","",VLOOKUP($K$350,'03_Thresholds_Archetypes'!$A:$M,3,FALSE))</f>
        <v>#N/A</v>
      </c>
      <c r="O350" t="e">
        <f>IF($K$350="","",VLOOKUP($K$350,'03_Thresholds_Archetypes'!$A:$M,4,FALSE))</f>
        <v>#N/A</v>
      </c>
      <c r="P350" t="e">
        <f>IF($K$350="","",VLOOKUP($K$350,'03_Thresholds_Archetypes'!$A:$M,5,FALSE))</f>
        <v>#N/A</v>
      </c>
      <c r="Q350" t="e">
        <f>IF($K$350="","",VLOOKUP($K$350,'03_Thresholds_Archetypes'!$A:$M,6,FALSE))</f>
        <v>#N/A</v>
      </c>
      <c r="R350" t="e">
        <f>IF($K$350="","",VLOOKUP($K$350,'03_Thresholds_Archetypes'!$A:$M,7,FALSE))</f>
        <v>#N/A</v>
      </c>
      <c r="S350" t="e">
        <f>IF($K$350="","",VLOOKUP($K$350,'03_Thresholds_Archetypes'!$A:$M,8,FALSE))</f>
        <v>#N/A</v>
      </c>
      <c r="T350" t="e">
        <f>IF($K$350="","",VLOOKUP($K$350,'03_Thresholds_Archetypes'!$A:$M,9,FALSE))</f>
        <v>#N/A</v>
      </c>
      <c r="U350" t="e">
        <f>IF($K$350="","",VLOOKUP($K$350,'03_Thresholds_Archetypes'!$A:$M,10,FALSE))</f>
        <v>#N/A</v>
      </c>
      <c r="V350" t="e">
        <f>IF($K$350="","",VLOOKUP($K$350,'03_Thresholds_Archetypes'!$A:$M,11,FALSE))</f>
        <v>#N/A</v>
      </c>
      <c r="W350" t="e">
        <f>IF($K$350="","",VLOOKUP($K$350,'03_Thresholds_Archetypes'!$A:$M,12,FALSE))</f>
        <v>#N/A</v>
      </c>
      <c r="X350" t="e">
        <f>IF($K$350="","",VLOOKUP($K$350,'03_Thresholds_Archetypes'!$A:$M,13,FALSE))</f>
        <v>#N/A</v>
      </c>
      <c r="Y350" t="e">
        <f>IF($K$350="","",LOOKUP($L350,$M350:$R350,$S350:$X350))</f>
        <v>#N/A</v>
      </c>
      <c r="Z350">
        <f>IFERROR(VLOOKUP($A$350,'02_Benchmarks_by_NACE'!$A:$J,7,FALSE),"")</f>
        <v>175.5</v>
      </c>
      <c r="AA350">
        <f>IFERROR(VLOOKUP($A$350,'02_Benchmarks_by_NACE'!$A:$J,8,FALSE),"")</f>
        <v>263.25</v>
      </c>
      <c r="AB350">
        <f>IFERROR(VLOOKUP($A$350,'02_Benchmarks_by_NACE'!$A:$J,9,FALSE),"")</f>
        <v>438.75</v>
      </c>
      <c r="AC350">
        <f>IF(Z350="","",IF(LOWER($G$350)="lower_is_better",IF($L350&lt;=Z350*0.4,3,IF($L350&lt;=Z350*0.7,2,IF($L350&lt;=Z350,0,IF($L350&lt;=AB350,-2,-3)))),IF($L350&gt;=Z350*1.6,3,IF($L350&gt;=Z350*1.3,2,IF($L350&gt;=Z350,0,IF($L350&gt;=Z350/2,-2,-3))))))</f>
        <v>3</v>
      </c>
      <c r="AD350" t="e">
        <f>IF($K$350&lt;&gt;"",Y350,IF(Z350&lt;&gt;"",AC350,""))</f>
        <v>#N/A</v>
      </c>
      <c r="AE350" t="e">
        <f>IF(AD350="","",VLOOKUP(AD350,'04_WUStG_Mapping'!$A:$B,2,TRUE))</f>
        <v>#N/A</v>
      </c>
    </row>
    <row r="351" spans="1:31" x14ac:dyDescent="0.2">
      <c r="A351" t="s">
        <v>363</v>
      </c>
      <c r="B351" t="s">
        <v>647</v>
      </c>
      <c r="C351" t="s">
        <v>715</v>
      </c>
      <c r="D351" t="s">
        <v>854</v>
      </c>
      <c r="E351" t="s">
        <v>1287</v>
      </c>
      <c r="F351" t="s">
        <v>1621</v>
      </c>
      <c r="G351" t="s">
        <v>1626</v>
      </c>
      <c r="H351" t="s">
        <v>1666</v>
      </c>
      <c r="I351" t="s">
        <v>1695</v>
      </c>
      <c r="J351" t="s">
        <v>1712</v>
      </c>
      <c r="K351" t="s">
        <v>1753</v>
      </c>
      <c r="M351">
        <f>IF($K$351="","",VLOOKUP($K$351,'03_Thresholds_Archetypes'!$A:$M,2,FALSE))</f>
        <v>0</v>
      </c>
      <c r="N351">
        <f>IF($K$351="","",VLOOKUP($K$351,'03_Thresholds_Archetypes'!$A:$M,3,FALSE))</f>
        <v>30</v>
      </c>
      <c r="O351">
        <f>IF($K$351="","",VLOOKUP($K$351,'03_Thresholds_Archetypes'!$A:$M,4,FALSE))</f>
        <v>50</v>
      </c>
      <c r="P351">
        <f>IF($K$351="","",VLOOKUP($K$351,'03_Thresholds_Archetypes'!$A:$M,5,FALSE))</f>
        <v>70</v>
      </c>
      <c r="Q351">
        <f>IF($K$351="","",VLOOKUP($K$351,'03_Thresholds_Archetypes'!$A:$M,6,FALSE))</f>
        <v>90</v>
      </c>
      <c r="R351">
        <f>IF($K$351="","",VLOOKUP($K$351,'03_Thresholds_Archetypes'!$A:$M,7,FALSE))</f>
        <v>1000000000</v>
      </c>
      <c r="S351">
        <f>IF($K$351="","",VLOOKUP($K$351,'03_Thresholds_Archetypes'!$A:$M,8,FALSE))</f>
        <v>-3</v>
      </c>
      <c r="T351">
        <f>IF($K$351="","",VLOOKUP($K$351,'03_Thresholds_Archetypes'!$A:$M,9,FALSE))</f>
        <v>-2</v>
      </c>
      <c r="U351">
        <f>IF($K$351="","",VLOOKUP($K$351,'03_Thresholds_Archetypes'!$A:$M,10,FALSE))</f>
        <v>0</v>
      </c>
      <c r="V351">
        <f>IF($K$351="","",VLOOKUP($K$351,'03_Thresholds_Archetypes'!$A:$M,11,FALSE))</f>
        <v>2</v>
      </c>
      <c r="W351">
        <f>IF($K$351="","",VLOOKUP($K$351,'03_Thresholds_Archetypes'!$A:$M,12,FALSE))</f>
        <v>3</v>
      </c>
      <c r="X351">
        <f>IF($K$351="","",VLOOKUP($K$351,'03_Thresholds_Archetypes'!$A:$M,13,FALSE))</f>
        <v>3</v>
      </c>
      <c r="Y351">
        <f>IF($K$351="","",LOOKUP($L351,$M351:$R351,$S351:$X351))</f>
        <v>-3</v>
      </c>
      <c r="Z351">
        <f>IFERROR(VLOOKUP($A$351,'02_Benchmarks_by_NACE'!$A:$J,7,FALSE),"")</f>
        <v>50</v>
      </c>
      <c r="AA351">
        <f>IFERROR(VLOOKUP($A$351,'02_Benchmarks_by_NACE'!$A:$J,8,FALSE),"")</f>
        <v>75</v>
      </c>
      <c r="AB351">
        <f>IFERROR(VLOOKUP($A$351,'02_Benchmarks_by_NACE'!$A:$J,9,FALSE),"")</f>
        <v>100</v>
      </c>
      <c r="AC351">
        <f>IF(Z351="","",IF(LOWER($G$351)="lower_is_better",IF($L351&lt;=Z351*0.4,3,IF($L351&lt;=Z351*0.7,2,IF($L351&lt;=Z351,0,IF($L351&lt;=AB351,-2,-3)))),IF($L351&gt;=Z351*1.6,3,IF($L351&gt;=Z351*1.3,2,IF($L351&gt;=Z351,0,IF($L351&gt;=Z351/2,-2,-3))))))</f>
        <v>-3</v>
      </c>
      <c r="AD351">
        <f>IF($K$351&lt;&gt;"",Y351,IF(Z351&lt;&gt;"",AC351,""))</f>
        <v>-3</v>
      </c>
      <c r="AE351">
        <f>IF(AD351="","",VLOOKUP(AD351,'04_WUStG_Mapping'!$A:$B,2,TRUE))</f>
        <v>25</v>
      </c>
    </row>
    <row r="352" spans="1:31" x14ac:dyDescent="0.2">
      <c r="A352" t="s">
        <v>364</v>
      </c>
      <c r="B352" t="s">
        <v>647</v>
      </c>
      <c r="C352" t="s">
        <v>715</v>
      </c>
      <c r="D352" t="s">
        <v>854</v>
      </c>
      <c r="E352" t="s">
        <v>1288</v>
      </c>
      <c r="F352" t="s">
        <v>1621</v>
      </c>
      <c r="G352" t="s">
        <v>1626</v>
      </c>
      <c r="H352" t="s">
        <v>1666</v>
      </c>
      <c r="I352" t="s">
        <v>1695</v>
      </c>
      <c r="J352" t="s">
        <v>1712</v>
      </c>
      <c r="K352" t="s">
        <v>1753</v>
      </c>
      <c r="M352">
        <f>IF($K$352="","",VLOOKUP($K$352,'03_Thresholds_Archetypes'!$A:$M,2,FALSE))</f>
        <v>0</v>
      </c>
      <c r="N352">
        <f>IF($K$352="","",VLOOKUP($K$352,'03_Thresholds_Archetypes'!$A:$M,3,FALSE))</f>
        <v>30</v>
      </c>
      <c r="O352">
        <f>IF($K$352="","",VLOOKUP($K$352,'03_Thresholds_Archetypes'!$A:$M,4,FALSE))</f>
        <v>50</v>
      </c>
      <c r="P352">
        <f>IF($K$352="","",VLOOKUP($K$352,'03_Thresholds_Archetypes'!$A:$M,5,FALSE))</f>
        <v>70</v>
      </c>
      <c r="Q352">
        <f>IF($K$352="","",VLOOKUP($K$352,'03_Thresholds_Archetypes'!$A:$M,6,FALSE))</f>
        <v>90</v>
      </c>
      <c r="R352">
        <f>IF($K$352="","",VLOOKUP($K$352,'03_Thresholds_Archetypes'!$A:$M,7,FALSE))</f>
        <v>1000000000</v>
      </c>
      <c r="S352">
        <f>IF($K$352="","",VLOOKUP($K$352,'03_Thresholds_Archetypes'!$A:$M,8,FALSE))</f>
        <v>-3</v>
      </c>
      <c r="T352">
        <f>IF($K$352="","",VLOOKUP($K$352,'03_Thresholds_Archetypes'!$A:$M,9,FALSE))</f>
        <v>-2</v>
      </c>
      <c r="U352">
        <f>IF($K$352="","",VLOOKUP($K$352,'03_Thresholds_Archetypes'!$A:$M,10,FALSE))</f>
        <v>0</v>
      </c>
      <c r="V352">
        <f>IF($K$352="","",VLOOKUP($K$352,'03_Thresholds_Archetypes'!$A:$M,11,FALSE))</f>
        <v>2</v>
      </c>
      <c r="W352">
        <f>IF($K$352="","",VLOOKUP($K$352,'03_Thresholds_Archetypes'!$A:$M,12,FALSE))</f>
        <v>3</v>
      </c>
      <c r="X352">
        <f>IF($K$352="","",VLOOKUP($K$352,'03_Thresholds_Archetypes'!$A:$M,13,FALSE))</f>
        <v>3</v>
      </c>
      <c r="Y352">
        <f>IF($K$352="","",LOOKUP($L352,$M352:$R352,$S352:$X352))</f>
        <v>-3</v>
      </c>
      <c r="Z352">
        <f>IFERROR(VLOOKUP($A$352,'02_Benchmarks_by_NACE'!$A:$J,7,FALSE),"")</f>
        <v>50</v>
      </c>
      <c r="AA352">
        <f>IFERROR(VLOOKUP($A$352,'02_Benchmarks_by_NACE'!$A:$J,8,FALSE),"")</f>
        <v>75</v>
      </c>
      <c r="AB352">
        <f>IFERROR(VLOOKUP($A$352,'02_Benchmarks_by_NACE'!$A:$J,9,FALSE),"")</f>
        <v>100</v>
      </c>
      <c r="AC352">
        <f>IF(Z352="","",IF(LOWER($G$352)="lower_is_better",IF($L352&lt;=Z352*0.4,3,IF($L352&lt;=Z352*0.7,2,IF($L352&lt;=Z352,0,IF($L352&lt;=AB352,-2,-3)))),IF($L352&gt;=Z352*1.6,3,IF($L352&gt;=Z352*1.3,2,IF($L352&gt;=Z352,0,IF($L352&gt;=Z352/2,-2,-3))))))</f>
        <v>-3</v>
      </c>
      <c r="AD352">
        <f>IF($K$352&lt;&gt;"",Y352,IF(Z352&lt;&gt;"",AC352,""))</f>
        <v>-3</v>
      </c>
      <c r="AE352">
        <f>IF(AD352="","",VLOOKUP(AD352,'04_WUStG_Mapping'!$A:$B,2,TRUE))</f>
        <v>25</v>
      </c>
    </row>
    <row r="353" spans="1:31" x14ac:dyDescent="0.2">
      <c r="A353" t="s">
        <v>365</v>
      </c>
      <c r="B353" t="s">
        <v>648</v>
      </c>
      <c r="C353" t="s">
        <v>718</v>
      </c>
      <c r="D353" t="s">
        <v>855</v>
      </c>
      <c r="E353" t="s">
        <v>1289</v>
      </c>
      <c r="F353" t="s">
        <v>1609</v>
      </c>
      <c r="G353" t="s">
        <v>1627</v>
      </c>
      <c r="H353" t="s">
        <v>1665</v>
      </c>
      <c r="I353" t="s">
        <v>1687</v>
      </c>
      <c r="J353" t="s">
        <v>1701</v>
      </c>
      <c r="K353" t="s">
        <v>1775</v>
      </c>
      <c r="M353" t="e">
        <f>IF($K$353="","",VLOOKUP($K$353,'03_Thresholds_Archetypes'!$A:$M,2,FALSE))</f>
        <v>#N/A</v>
      </c>
      <c r="N353" t="e">
        <f>IF($K$353="","",VLOOKUP($K$353,'03_Thresholds_Archetypes'!$A:$M,3,FALSE))</f>
        <v>#N/A</v>
      </c>
      <c r="O353" t="e">
        <f>IF($K$353="","",VLOOKUP($K$353,'03_Thresholds_Archetypes'!$A:$M,4,FALSE))</f>
        <v>#N/A</v>
      </c>
      <c r="P353" t="e">
        <f>IF($K$353="","",VLOOKUP($K$353,'03_Thresholds_Archetypes'!$A:$M,5,FALSE))</f>
        <v>#N/A</v>
      </c>
      <c r="Q353" t="e">
        <f>IF($K$353="","",VLOOKUP($K$353,'03_Thresholds_Archetypes'!$A:$M,6,FALSE))</f>
        <v>#N/A</v>
      </c>
      <c r="R353" t="e">
        <f>IF($K$353="","",VLOOKUP($K$353,'03_Thresholds_Archetypes'!$A:$M,7,FALSE))</f>
        <v>#N/A</v>
      </c>
      <c r="S353" t="e">
        <f>IF($K$353="","",VLOOKUP($K$353,'03_Thresholds_Archetypes'!$A:$M,8,FALSE))</f>
        <v>#N/A</v>
      </c>
      <c r="T353" t="e">
        <f>IF($K$353="","",VLOOKUP($K$353,'03_Thresholds_Archetypes'!$A:$M,9,FALSE))</f>
        <v>#N/A</v>
      </c>
      <c r="U353" t="e">
        <f>IF($K$353="","",VLOOKUP($K$353,'03_Thresholds_Archetypes'!$A:$M,10,FALSE))</f>
        <v>#N/A</v>
      </c>
      <c r="V353" t="e">
        <f>IF($K$353="","",VLOOKUP($K$353,'03_Thresholds_Archetypes'!$A:$M,11,FALSE))</f>
        <v>#N/A</v>
      </c>
      <c r="W353" t="e">
        <f>IF($K$353="","",VLOOKUP($K$353,'03_Thresholds_Archetypes'!$A:$M,12,FALSE))</f>
        <v>#N/A</v>
      </c>
      <c r="X353" t="e">
        <f>IF($K$353="","",VLOOKUP($K$353,'03_Thresholds_Archetypes'!$A:$M,13,FALSE))</f>
        <v>#N/A</v>
      </c>
      <c r="Y353" t="e">
        <f>IF($K$353="","",LOOKUP($L353,$M353:$R353,$S353:$X353))</f>
        <v>#N/A</v>
      </c>
      <c r="Z353">
        <f>IFERROR(VLOOKUP($A$353,'02_Benchmarks_by_NACE'!$A:$J,7,FALSE),"")</f>
        <v>1</v>
      </c>
      <c r="AA353">
        <f>IFERROR(VLOOKUP($A$353,'02_Benchmarks_by_NACE'!$A:$J,8,FALSE),"")</f>
        <v>1.5</v>
      </c>
      <c r="AB353">
        <f>IFERROR(VLOOKUP($A$353,'02_Benchmarks_by_NACE'!$A:$J,9,FALSE),"")</f>
        <v>2.5</v>
      </c>
      <c r="AC353">
        <f>IF(Z353="","",IF(LOWER($G$353)="lower_is_better",IF($L353&lt;=Z353*0.4,3,IF($L353&lt;=Z353*0.7,2,IF($L353&lt;=Z353,0,IF($L353&lt;=AB353,-2,-3)))),IF($L353&gt;=Z353*1.6,3,IF($L353&gt;=Z353*1.3,2,IF($L353&gt;=Z353,0,IF($L353&gt;=Z353/2,-2,-3))))))</f>
        <v>3</v>
      </c>
      <c r="AD353" t="e">
        <f>IF($K$353&lt;&gt;"",Y353,IF(Z353&lt;&gt;"",AC353,""))</f>
        <v>#N/A</v>
      </c>
      <c r="AE353" t="e">
        <f>IF(AD353="","",VLOOKUP(AD353,'04_WUStG_Mapping'!$A:$B,2,TRUE))</f>
        <v>#N/A</v>
      </c>
    </row>
    <row r="354" spans="1:31" x14ac:dyDescent="0.2">
      <c r="A354" t="s">
        <v>366</v>
      </c>
      <c r="B354" t="s">
        <v>648</v>
      </c>
      <c r="C354" t="s">
        <v>718</v>
      </c>
      <c r="D354" t="s">
        <v>855</v>
      </c>
      <c r="E354" t="s">
        <v>1290</v>
      </c>
      <c r="F354" t="s">
        <v>1602</v>
      </c>
      <c r="G354" t="s">
        <v>1626</v>
      </c>
      <c r="H354" t="s">
        <v>1666</v>
      </c>
      <c r="I354" t="s">
        <v>1687</v>
      </c>
      <c r="J354" t="s">
        <v>1698</v>
      </c>
      <c r="K354" t="s">
        <v>1753</v>
      </c>
      <c r="M354">
        <f>IF($K$354="","",VLOOKUP($K$354,'03_Thresholds_Archetypes'!$A:$M,2,FALSE))</f>
        <v>0</v>
      </c>
      <c r="N354">
        <f>IF($K$354="","",VLOOKUP($K$354,'03_Thresholds_Archetypes'!$A:$M,3,FALSE))</f>
        <v>30</v>
      </c>
      <c r="O354">
        <f>IF($K$354="","",VLOOKUP($K$354,'03_Thresholds_Archetypes'!$A:$M,4,FALSE))</f>
        <v>50</v>
      </c>
      <c r="P354">
        <f>IF($K$354="","",VLOOKUP($K$354,'03_Thresholds_Archetypes'!$A:$M,5,FALSE))</f>
        <v>70</v>
      </c>
      <c r="Q354">
        <f>IF($K$354="","",VLOOKUP($K$354,'03_Thresholds_Archetypes'!$A:$M,6,FALSE))</f>
        <v>90</v>
      </c>
      <c r="R354">
        <f>IF($K$354="","",VLOOKUP($K$354,'03_Thresholds_Archetypes'!$A:$M,7,FALSE))</f>
        <v>1000000000</v>
      </c>
      <c r="S354">
        <f>IF($K$354="","",VLOOKUP($K$354,'03_Thresholds_Archetypes'!$A:$M,8,FALSE))</f>
        <v>-3</v>
      </c>
      <c r="T354">
        <f>IF($K$354="","",VLOOKUP($K$354,'03_Thresholds_Archetypes'!$A:$M,9,FALSE))</f>
        <v>-2</v>
      </c>
      <c r="U354">
        <f>IF($K$354="","",VLOOKUP($K$354,'03_Thresholds_Archetypes'!$A:$M,10,FALSE))</f>
        <v>0</v>
      </c>
      <c r="V354">
        <f>IF($K$354="","",VLOOKUP($K$354,'03_Thresholds_Archetypes'!$A:$M,11,FALSE))</f>
        <v>2</v>
      </c>
      <c r="W354">
        <f>IF($K$354="","",VLOOKUP($K$354,'03_Thresholds_Archetypes'!$A:$M,12,FALSE))</f>
        <v>3</v>
      </c>
      <c r="X354">
        <f>IF($K$354="","",VLOOKUP($K$354,'03_Thresholds_Archetypes'!$A:$M,13,FALSE))</f>
        <v>3</v>
      </c>
      <c r="Y354">
        <f>IF($K$354="","",LOOKUP($L354,$M354:$R354,$S354:$X354))</f>
        <v>-3</v>
      </c>
      <c r="Z354">
        <f>IFERROR(VLOOKUP($A$354,'02_Benchmarks_by_NACE'!$A:$J,7,FALSE),"")</f>
        <v>50</v>
      </c>
      <c r="AA354">
        <f>IFERROR(VLOOKUP($A$354,'02_Benchmarks_by_NACE'!$A:$J,8,FALSE),"")</f>
        <v>75</v>
      </c>
      <c r="AB354">
        <f>IFERROR(VLOOKUP($A$354,'02_Benchmarks_by_NACE'!$A:$J,9,FALSE),"")</f>
        <v>100</v>
      </c>
      <c r="AC354">
        <f>IF(Z354="","",IF(LOWER($G$354)="lower_is_better",IF($L354&lt;=Z354*0.4,3,IF($L354&lt;=Z354*0.7,2,IF($L354&lt;=Z354,0,IF($L354&lt;=AB354,-2,-3)))),IF($L354&gt;=Z354*1.6,3,IF($L354&gt;=Z354*1.3,2,IF($L354&gt;=Z354,0,IF($L354&gt;=Z354/2,-2,-3))))))</f>
        <v>-3</v>
      </c>
      <c r="AD354">
        <f>IF($K$354&lt;&gt;"",Y354,IF(Z354&lt;&gt;"",AC354,""))</f>
        <v>-3</v>
      </c>
      <c r="AE354">
        <f>IF(AD354="","",VLOOKUP(AD354,'04_WUStG_Mapping'!$A:$B,2,TRUE))</f>
        <v>25</v>
      </c>
    </row>
    <row r="355" spans="1:31" x14ac:dyDescent="0.2">
      <c r="A355" t="s">
        <v>367</v>
      </c>
      <c r="B355" t="s">
        <v>648</v>
      </c>
      <c r="C355" t="s">
        <v>718</v>
      </c>
      <c r="D355" t="s">
        <v>855</v>
      </c>
      <c r="E355" t="s">
        <v>1291</v>
      </c>
      <c r="F355" t="s">
        <v>1602</v>
      </c>
      <c r="G355" t="s">
        <v>1627</v>
      </c>
      <c r="H355" t="s">
        <v>1667</v>
      </c>
      <c r="I355" t="s">
        <v>1687</v>
      </c>
      <c r="J355" t="s">
        <v>1702</v>
      </c>
      <c r="K355" t="s">
        <v>1756</v>
      </c>
      <c r="M355">
        <f>IF($K$355="","",VLOOKUP($K$355,'03_Thresholds_Archetypes'!$A:$M,2,FALSE))</f>
        <v>0</v>
      </c>
      <c r="N355">
        <f>IF($K$355="","",VLOOKUP($K$355,'03_Thresholds_Archetypes'!$A:$M,3,FALSE))</f>
        <v>0.5</v>
      </c>
      <c r="O355">
        <f>IF($K$355="","",VLOOKUP($K$355,'03_Thresholds_Archetypes'!$A:$M,4,FALSE))</f>
        <v>0.75</v>
      </c>
      <c r="P355">
        <f>IF($K$355="","",VLOOKUP($K$355,'03_Thresholds_Archetypes'!$A:$M,5,FALSE))</f>
        <v>1</v>
      </c>
      <c r="Q355">
        <f>IF($K$355="","",VLOOKUP($K$355,'03_Thresholds_Archetypes'!$A:$M,6,FALSE))</f>
        <v>1.2</v>
      </c>
      <c r="R355">
        <f>IF($K$355="","",VLOOKUP($K$355,'03_Thresholds_Archetypes'!$A:$M,7,FALSE))</f>
        <v>1000000000</v>
      </c>
      <c r="S355">
        <f>IF($K$355="","",VLOOKUP($K$355,'03_Thresholds_Archetypes'!$A:$M,8,FALSE))</f>
        <v>3</v>
      </c>
      <c r="T355">
        <f>IF($K$355="","",VLOOKUP($K$355,'03_Thresholds_Archetypes'!$A:$M,9,FALSE))</f>
        <v>2</v>
      </c>
      <c r="U355">
        <f>IF($K$355="","",VLOOKUP($K$355,'03_Thresholds_Archetypes'!$A:$M,10,FALSE))</f>
        <v>0</v>
      </c>
      <c r="V355">
        <f>IF($K$355="","",VLOOKUP($K$355,'03_Thresholds_Archetypes'!$A:$M,11,FALSE))</f>
        <v>-2</v>
      </c>
      <c r="W355">
        <f>IF($K$355="","",VLOOKUP($K$355,'03_Thresholds_Archetypes'!$A:$M,12,FALSE))</f>
        <v>-3</v>
      </c>
      <c r="X355">
        <f>IF($K$355="","",VLOOKUP($K$355,'03_Thresholds_Archetypes'!$A:$M,13,FALSE))</f>
        <v>-3</v>
      </c>
      <c r="Y355">
        <f>IF($K$355="","",LOOKUP($L355,$M355:$R355,$S355:$X355))</f>
        <v>3</v>
      </c>
      <c r="Z355">
        <f>IFERROR(VLOOKUP($A$355,'02_Benchmarks_by_NACE'!$A:$J,7,FALSE),"")</f>
        <v>1</v>
      </c>
      <c r="AA355">
        <f>IFERROR(VLOOKUP($A$355,'02_Benchmarks_by_NACE'!$A:$J,8,FALSE),"")</f>
        <v>1.2</v>
      </c>
      <c r="AB355">
        <f>IFERROR(VLOOKUP($A$355,'02_Benchmarks_by_NACE'!$A:$J,9,FALSE),"")</f>
        <v>1.5</v>
      </c>
      <c r="AC355">
        <f>IF(Z355="","",IF(LOWER($G$355)="lower_is_better",IF($L355&lt;=Z355*0.4,3,IF($L355&lt;=Z355*0.7,2,IF($L355&lt;=Z355,0,IF($L355&lt;=AB355,-2,-3)))),IF($L355&gt;=Z355*1.6,3,IF($L355&gt;=Z355*1.3,2,IF($L355&gt;=Z355,0,IF($L355&gt;=Z355/2,-2,-3))))))</f>
        <v>3</v>
      </c>
      <c r="AD355">
        <f>IF($K$355&lt;&gt;"",Y355,IF(Z355&lt;&gt;"",AC355,""))</f>
        <v>3</v>
      </c>
      <c r="AE355">
        <f>IF(AD355="","",VLOOKUP(AD355,'04_WUStG_Mapping'!$A:$B,2,TRUE))</f>
        <v>0</v>
      </c>
    </row>
    <row r="356" spans="1:31" x14ac:dyDescent="0.2">
      <c r="A356" t="s">
        <v>368</v>
      </c>
      <c r="B356" t="s">
        <v>648</v>
      </c>
      <c r="C356" t="s">
        <v>718</v>
      </c>
      <c r="D356" t="s">
        <v>856</v>
      </c>
      <c r="E356" t="s">
        <v>1292</v>
      </c>
      <c r="F356" t="s">
        <v>1610</v>
      </c>
      <c r="G356" t="s">
        <v>1627</v>
      </c>
      <c r="H356" t="s">
        <v>1665</v>
      </c>
      <c r="I356" t="s">
        <v>1688</v>
      </c>
      <c r="J356" t="s">
        <v>1713</v>
      </c>
      <c r="K356" t="s">
        <v>1775</v>
      </c>
      <c r="M356" t="e">
        <f>IF($K$356="","",VLOOKUP($K$356,'03_Thresholds_Archetypes'!$A:$M,2,FALSE))</f>
        <v>#N/A</v>
      </c>
      <c r="N356" t="e">
        <f>IF($K$356="","",VLOOKUP($K$356,'03_Thresholds_Archetypes'!$A:$M,3,FALSE))</f>
        <v>#N/A</v>
      </c>
      <c r="O356" t="e">
        <f>IF($K$356="","",VLOOKUP($K$356,'03_Thresholds_Archetypes'!$A:$M,4,FALSE))</f>
        <v>#N/A</v>
      </c>
      <c r="P356" t="e">
        <f>IF($K$356="","",VLOOKUP($K$356,'03_Thresholds_Archetypes'!$A:$M,5,FALSE))</f>
        <v>#N/A</v>
      </c>
      <c r="Q356" t="e">
        <f>IF($K$356="","",VLOOKUP($K$356,'03_Thresholds_Archetypes'!$A:$M,6,FALSE))</f>
        <v>#N/A</v>
      </c>
      <c r="R356" t="e">
        <f>IF($K$356="","",VLOOKUP($K$356,'03_Thresholds_Archetypes'!$A:$M,7,FALSE))</f>
        <v>#N/A</v>
      </c>
      <c r="S356" t="e">
        <f>IF($K$356="","",VLOOKUP($K$356,'03_Thresholds_Archetypes'!$A:$M,8,FALSE))</f>
        <v>#N/A</v>
      </c>
      <c r="T356" t="e">
        <f>IF($K$356="","",VLOOKUP($K$356,'03_Thresholds_Archetypes'!$A:$M,9,FALSE))</f>
        <v>#N/A</v>
      </c>
      <c r="U356" t="e">
        <f>IF($K$356="","",VLOOKUP($K$356,'03_Thresholds_Archetypes'!$A:$M,10,FALSE))</f>
        <v>#N/A</v>
      </c>
      <c r="V356" t="e">
        <f>IF($K$356="","",VLOOKUP($K$356,'03_Thresholds_Archetypes'!$A:$M,11,FALSE))</f>
        <v>#N/A</v>
      </c>
      <c r="W356" t="e">
        <f>IF($K$356="","",VLOOKUP($K$356,'03_Thresholds_Archetypes'!$A:$M,12,FALSE))</f>
        <v>#N/A</v>
      </c>
      <c r="X356" t="e">
        <f>IF($K$356="","",VLOOKUP($K$356,'03_Thresholds_Archetypes'!$A:$M,13,FALSE))</f>
        <v>#N/A</v>
      </c>
      <c r="Y356" t="e">
        <f>IF($K$356="","",LOOKUP($L356,$M356:$R356,$S356:$X356))</f>
        <v>#N/A</v>
      </c>
      <c r="Z356">
        <f>IFERROR(VLOOKUP($A$356,'02_Benchmarks_by_NACE'!$A:$J,7,FALSE),"")</f>
        <v>1</v>
      </c>
      <c r="AA356">
        <f>IFERROR(VLOOKUP($A$356,'02_Benchmarks_by_NACE'!$A:$J,8,FALSE),"")</f>
        <v>1.5</v>
      </c>
      <c r="AB356">
        <f>IFERROR(VLOOKUP($A$356,'02_Benchmarks_by_NACE'!$A:$J,9,FALSE),"")</f>
        <v>2.5</v>
      </c>
      <c r="AC356">
        <f>IF(Z356="","",IF(LOWER($G$356)="lower_is_better",IF($L356&lt;=Z356*0.4,3,IF($L356&lt;=Z356*0.7,2,IF($L356&lt;=Z356,0,IF($L356&lt;=AB356,-2,-3)))),IF($L356&gt;=Z356*1.6,3,IF($L356&gt;=Z356*1.3,2,IF($L356&gt;=Z356,0,IF($L356&gt;=Z356/2,-2,-3))))))</f>
        <v>3</v>
      </c>
      <c r="AD356" t="e">
        <f>IF($K$356&lt;&gt;"",Y356,IF(Z356&lt;&gt;"",AC356,""))</f>
        <v>#N/A</v>
      </c>
      <c r="AE356" t="e">
        <f>IF(AD356="","",VLOOKUP(AD356,'04_WUStG_Mapping'!$A:$B,2,TRUE))</f>
        <v>#N/A</v>
      </c>
    </row>
    <row r="357" spans="1:31" x14ac:dyDescent="0.2">
      <c r="A357" t="s">
        <v>369</v>
      </c>
      <c r="B357" t="s">
        <v>648</v>
      </c>
      <c r="C357" t="s">
        <v>718</v>
      </c>
      <c r="D357" t="s">
        <v>856</v>
      </c>
      <c r="E357" t="s">
        <v>1293</v>
      </c>
      <c r="F357" t="s">
        <v>1602</v>
      </c>
      <c r="G357" t="s">
        <v>1626</v>
      </c>
      <c r="H357" t="s">
        <v>1666</v>
      </c>
      <c r="I357" t="s">
        <v>1688</v>
      </c>
      <c r="J357" t="s">
        <v>1713</v>
      </c>
      <c r="K357" t="s">
        <v>1753</v>
      </c>
      <c r="M357">
        <f>IF($K$357="","",VLOOKUP($K$357,'03_Thresholds_Archetypes'!$A:$M,2,FALSE))</f>
        <v>0</v>
      </c>
      <c r="N357">
        <f>IF($K$357="","",VLOOKUP($K$357,'03_Thresholds_Archetypes'!$A:$M,3,FALSE))</f>
        <v>30</v>
      </c>
      <c r="O357">
        <f>IF($K$357="","",VLOOKUP($K$357,'03_Thresholds_Archetypes'!$A:$M,4,FALSE))</f>
        <v>50</v>
      </c>
      <c r="P357">
        <f>IF($K$357="","",VLOOKUP($K$357,'03_Thresholds_Archetypes'!$A:$M,5,FALSE))</f>
        <v>70</v>
      </c>
      <c r="Q357">
        <f>IF($K$357="","",VLOOKUP($K$357,'03_Thresholds_Archetypes'!$A:$M,6,FALSE))</f>
        <v>90</v>
      </c>
      <c r="R357">
        <f>IF($K$357="","",VLOOKUP($K$357,'03_Thresholds_Archetypes'!$A:$M,7,FALSE))</f>
        <v>1000000000</v>
      </c>
      <c r="S357">
        <f>IF($K$357="","",VLOOKUP($K$357,'03_Thresholds_Archetypes'!$A:$M,8,FALSE))</f>
        <v>-3</v>
      </c>
      <c r="T357">
        <f>IF($K$357="","",VLOOKUP($K$357,'03_Thresholds_Archetypes'!$A:$M,9,FALSE))</f>
        <v>-2</v>
      </c>
      <c r="U357">
        <f>IF($K$357="","",VLOOKUP($K$357,'03_Thresholds_Archetypes'!$A:$M,10,FALSE))</f>
        <v>0</v>
      </c>
      <c r="V357">
        <f>IF($K$357="","",VLOOKUP($K$357,'03_Thresholds_Archetypes'!$A:$M,11,FALSE))</f>
        <v>2</v>
      </c>
      <c r="W357">
        <f>IF($K$357="","",VLOOKUP($K$357,'03_Thresholds_Archetypes'!$A:$M,12,FALSE))</f>
        <v>3</v>
      </c>
      <c r="X357">
        <f>IF($K$357="","",VLOOKUP($K$357,'03_Thresholds_Archetypes'!$A:$M,13,FALSE))</f>
        <v>3</v>
      </c>
      <c r="Y357">
        <f>IF($K$357="","",LOOKUP($L357,$M357:$R357,$S357:$X357))</f>
        <v>-3</v>
      </c>
      <c r="Z357">
        <f>IFERROR(VLOOKUP($A$357,'02_Benchmarks_by_NACE'!$A:$J,7,FALSE),"")</f>
        <v>50</v>
      </c>
      <c r="AA357">
        <f>IFERROR(VLOOKUP($A$357,'02_Benchmarks_by_NACE'!$A:$J,8,FALSE),"")</f>
        <v>75</v>
      </c>
      <c r="AB357">
        <f>IFERROR(VLOOKUP($A$357,'02_Benchmarks_by_NACE'!$A:$J,9,FALSE),"")</f>
        <v>100</v>
      </c>
      <c r="AC357">
        <f>IF(Z357="","",IF(LOWER($G$357)="lower_is_better",IF($L357&lt;=Z357*0.4,3,IF($L357&lt;=Z357*0.7,2,IF($L357&lt;=Z357,0,IF($L357&lt;=AB357,-2,-3)))),IF($L357&gt;=Z357*1.6,3,IF($L357&gt;=Z357*1.3,2,IF($L357&gt;=Z357,0,IF($L357&gt;=Z357/2,-2,-3))))))</f>
        <v>-3</v>
      </c>
      <c r="AD357">
        <f>IF($K$357&lt;&gt;"",Y357,IF(Z357&lt;&gt;"",AC357,""))</f>
        <v>-3</v>
      </c>
      <c r="AE357">
        <f>IF(AD357="","",VLOOKUP(AD357,'04_WUStG_Mapping'!$A:$B,2,TRUE))</f>
        <v>25</v>
      </c>
    </row>
    <row r="358" spans="1:31" x14ac:dyDescent="0.2">
      <c r="A358" t="s">
        <v>370</v>
      </c>
      <c r="B358" t="s">
        <v>648</v>
      </c>
      <c r="C358" t="s">
        <v>718</v>
      </c>
      <c r="D358" t="s">
        <v>856</v>
      </c>
      <c r="E358" t="s">
        <v>1294</v>
      </c>
      <c r="F358" t="s">
        <v>1610</v>
      </c>
      <c r="G358" t="s">
        <v>1627</v>
      </c>
      <c r="H358" t="s">
        <v>1665</v>
      </c>
      <c r="I358" t="s">
        <v>1688</v>
      </c>
      <c r="J358" t="s">
        <v>1713</v>
      </c>
      <c r="K358" t="s">
        <v>1775</v>
      </c>
      <c r="M358" t="e">
        <f>IF($K$358="","",VLOOKUP($K$358,'03_Thresholds_Archetypes'!$A:$M,2,FALSE))</f>
        <v>#N/A</v>
      </c>
      <c r="N358" t="e">
        <f>IF($K$358="","",VLOOKUP($K$358,'03_Thresholds_Archetypes'!$A:$M,3,FALSE))</f>
        <v>#N/A</v>
      </c>
      <c r="O358" t="e">
        <f>IF($K$358="","",VLOOKUP($K$358,'03_Thresholds_Archetypes'!$A:$M,4,FALSE))</f>
        <v>#N/A</v>
      </c>
      <c r="P358" t="e">
        <f>IF($K$358="","",VLOOKUP($K$358,'03_Thresholds_Archetypes'!$A:$M,5,FALSE))</f>
        <v>#N/A</v>
      </c>
      <c r="Q358" t="e">
        <f>IF($K$358="","",VLOOKUP($K$358,'03_Thresholds_Archetypes'!$A:$M,6,FALSE))</f>
        <v>#N/A</v>
      </c>
      <c r="R358" t="e">
        <f>IF($K$358="","",VLOOKUP($K$358,'03_Thresholds_Archetypes'!$A:$M,7,FALSE))</f>
        <v>#N/A</v>
      </c>
      <c r="S358" t="e">
        <f>IF($K$358="","",VLOOKUP($K$358,'03_Thresholds_Archetypes'!$A:$M,8,FALSE))</f>
        <v>#N/A</v>
      </c>
      <c r="T358" t="e">
        <f>IF($K$358="","",VLOOKUP($K$358,'03_Thresholds_Archetypes'!$A:$M,9,FALSE))</f>
        <v>#N/A</v>
      </c>
      <c r="U358" t="e">
        <f>IF($K$358="","",VLOOKUP($K$358,'03_Thresholds_Archetypes'!$A:$M,10,FALSE))</f>
        <v>#N/A</v>
      </c>
      <c r="V358" t="e">
        <f>IF($K$358="","",VLOOKUP($K$358,'03_Thresholds_Archetypes'!$A:$M,11,FALSE))</f>
        <v>#N/A</v>
      </c>
      <c r="W358" t="e">
        <f>IF($K$358="","",VLOOKUP($K$358,'03_Thresholds_Archetypes'!$A:$M,12,FALSE))</f>
        <v>#N/A</v>
      </c>
      <c r="X358" t="e">
        <f>IF($K$358="","",VLOOKUP($K$358,'03_Thresholds_Archetypes'!$A:$M,13,FALSE))</f>
        <v>#N/A</v>
      </c>
      <c r="Y358" t="e">
        <f>IF($K$358="","",LOOKUP($L358,$M358:$R358,$S358:$X358))</f>
        <v>#N/A</v>
      </c>
      <c r="Z358">
        <f>IFERROR(VLOOKUP($A$358,'02_Benchmarks_by_NACE'!$A:$J,7,FALSE),"")</f>
        <v>1</v>
      </c>
      <c r="AA358">
        <f>IFERROR(VLOOKUP($A$358,'02_Benchmarks_by_NACE'!$A:$J,8,FALSE),"")</f>
        <v>1.5</v>
      </c>
      <c r="AB358">
        <f>IFERROR(VLOOKUP($A$358,'02_Benchmarks_by_NACE'!$A:$J,9,FALSE),"")</f>
        <v>2.5</v>
      </c>
      <c r="AC358">
        <f>IF(Z358="","",IF(LOWER($G$358)="lower_is_better",IF($L358&lt;=Z358*0.4,3,IF($L358&lt;=Z358*0.7,2,IF($L358&lt;=Z358,0,IF($L358&lt;=AB358,-2,-3)))),IF($L358&gt;=Z358*1.6,3,IF($L358&gt;=Z358*1.3,2,IF($L358&gt;=Z358,0,IF($L358&gt;=Z358/2,-2,-3))))))</f>
        <v>3</v>
      </c>
      <c r="AD358" t="e">
        <f>IF($K$358&lt;&gt;"",Y358,IF(Z358&lt;&gt;"",AC358,""))</f>
        <v>#N/A</v>
      </c>
      <c r="AE358" t="e">
        <f>IF(AD358="","",VLOOKUP(AD358,'04_WUStG_Mapping'!$A:$B,2,TRUE))</f>
        <v>#N/A</v>
      </c>
    </row>
    <row r="359" spans="1:31" x14ac:dyDescent="0.2">
      <c r="A359" t="s">
        <v>371</v>
      </c>
      <c r="B359" t="s">
        <v>648</v>
      </c>
      <c r="C359" t="s">
        <v>719</v>
      </c>
      <c r="D359" t="s">
        <v>857</v>
      </c>
      <c r="E359" t="s">
        <v>1295</v>
      </c>
      <c r="F359" t="s">
        <v>1613</v>
      </c>
      <c r="G359" t="s">
        <v>1626</v>
      </c>
      <c r="H359" t="s">
        <v>1671</v>
      </c>
      <c r="I359" t="s">
        <v>1690</v>
      </c>
      <c r="J359" t="s">
        <v>1715</v>
      </c>
      <c r="K359" t="s">
        <v>1774</v>
      </c>
      <c r="M359" t="e">
        <f>IF($K$359="","",VLOOKUP($K$359,'03_Thresholds_Archetypes'!$A:$M,2,FALSE))</f>
        <v>#N/A</v>
      </c>
      <c r="N359" t="e">
        <f>IF($K$359="","",VLOOKUP($K$359,'03_Thresholds_Archetypes'!$A:$M,3,FALSE))</f>
        <v>#N/A</v>
      </c>
      <c r="O359" t="e">
        <f>IF($K$359="","",VLOOKUP($K$359,'03_Thresholds_Archetypes'!$A:$M,4,FALSE))</f>
        <v>#N/A</v>
      </c>
      <c r="P359" t="e">
        <f>IF($K$359="","",VLOOKUP($K$359,'03_Thresholds_Archetypes'!$A:$M,5,FALSE))</f>
        <v>#N/A</v>
      </c>
      <c r="Q359" t="e">
        <f>IF($K$359="","",VLOOKUP($K$359,'03_Thresholds_Archetypes'!$A:$M,6,FALSE))</f>
        <v>#N/A</v>
      </c>
      <c r="R359" t="e">
        <f>IF($K$359="","",VLOOKUP($K$359,'03_Thresholds_Archetypes'!$A:$M,7,FALSE))</f>
        <v>#N/A</v>
      </c>
      <c r="S359" t="e">
        <f>IF($K$359="","",VLOOKUP($K$359,'03_Thresholds_Archetypes'!$A:$M,8,FALSE))</f>
        <v>#N/A</v>
      </c>
      <c r="T359" t="e">
        <f>IF($K$359="","",VLOOKUP($K$359,'03_Thresholds_Archetypes'!$A:$M,9,FALSE))</f>
        <v>#N/A</v>
      </c>
      <c r="U359" t="e">
        <f>IF($K$359="","",VLOOKUP($K$359,'03_Thresholds_Archetypes'!$A:$M,10,FALSE))</f>
        <v>#N/A</v>
      </c>
      <c r="V359" t="e">
        <f>IF($K$359="","",VLOOKUP($K$359,'03_Thresholds_Archetypes'!$A:$M,11,FALSE))</f>
        <v>#N/A</v>
      </c>
      <c r="W359" t="e">
        <f>IF($K$359="","",VLOOKUP($K$359,'03_Thresholds_Archetypes'!$A:$M,12,FALSE))</f>
        <v>#N/A</v>
      </c>
      <c r="X359" t="e">
        <f>IF($K$359="","",VLOOKUP($K$359,'03_Thresholds_Archetypes'!$A:$M,13,FALSE))</f>
        <v>#N/A</v>
      </c>
      <c r="Y359" t="e">
        <f>IF($K$359="","",LOOKUP($L359,$M359:$R359,$S359:$X359))</f>
        <v>#N/A</v>
      </c>
      <c r="Z359">
        <f>IFERROR(VLOOKUP($A$359,'02_Benchmarks_by_NACE'!$A:$J,7,FALSE),"")</f>
        <v>0.5</v>
      </c>
      <c r="AA359">
        <f>IFERROR(VLOOKUP($A$359,'02_Benchmarks_by_NACE'!$A:$J,8,FALSE),"")</f>
        <v>0.75</v>
      </c>
      <c r="AB359">
        <f>IFERROR(VLOOKUP($A$359,'02_Benchmarks_by_NACE'!$A:$J,9,FALSE),"")</f>
        <v>0.9</v>
      </c>
      <c r="AC359">
        <f>IF(Z359="","",IF(LOWER($G$359)="lower_is_better",IF($L359&lt;=Z359*0.4,3,IF($L359&lt;=Z359*0.7,2,IF($L359&lt;=Z359,0,IF($L359&lt;=AB359,-2,-3)))),IF($L359&gt;=Z359*1.6,3,IF($L359&gt;=Z359*1.3,2,IF($L359&gt;=Z359,0,IF($L359&gt;=Z359/2,-2,-3))))))</f>
        <v>-3</v>
      </c>
      <c r="AD359" t="e">
        <f>IF($K$359&lt;&gt;"",Y359,IF(Z359&lt;&gt;"",AC359,""))</f>
        <v>#N/A</v>
      </c>
      <c r="AE359" t="e">
        <f>IF(AD359="","",VLOOKUP(AD359,'04_WUStG_Mapping'!$A:$B,2,TRUE))</f>
        <v>#N/A</v>
      </c>
    </row>
    <row r="360" spans="1:31" x14ac:dyDescent="0.2">
      <c r="A360" t="s">
        <v>372</v>
      </c>
      <c r="B360" t="s">
        <v>648</v>
      </c>
      <c r="C360" t="s">
        <v>719</v>
      </c>
      <c r="D360" t="s">
        <v>857</v>
      </c>
      <c r="E360" t="s">
        <v>1296</v>
      </c>
      <c r="F360" t="s">
        <v>1614</v>
      </c>
      <c r="G360" t="s">
        <v>1627</v>
      </c>
      <c r="H360" t="s">
        <v>1656</v>
      </c>
      <c r="I360" t="s">
        <v>1690</v>
      </c>
      <c r="J360" t="s">
        <v>1715</v>
      </c>
      <c r="K360" t="s">
        <v>1775</v>
      </c>
      <c r="M360" t="e">
        <f>IF($K$360="","",VLOOKUP($K$360,'03_Thresholds_Archetypes'!$A:$M,2,FALSE))</f>
        <v>#N/A</v>
      </c>
      <c r="N360" t="e">
        <f>IF($K$360="","",VLOOKUP($K$360,'03_Thresholds_Archetypes'!$A:$M,3,FALSE))</f>
        <v>#N/A</v>
      </c>
      <c r="O360" t="e">
        <f>IF($K$360="","",VLOOKUP($K$360,'03_Thresholds_Archetypes'!$A:$M,4,FALSE))</f>
        <v>#N/A</v>
      </c>
      <c r="P360" t="e">
        <f>IF($K$360="","",VLOOKUP($K$360,'03_Thresholds_Archetypes'!$A:$M,5,FALSE))</f>
        <v>#N/A</v>
      </c>
      <c r="Q360" t="e">
        <f>IF($K$360="","",VLOOKUP($K$360,'03_Thresholds_Archetypes'!$A:$M,6,FALSE))</f>
        <v>#N/A</v>
      </c>
      <c r="R360" t="e">
        <f>IF($K$360="","",VLOOKUP($K$360,'03_Thresholds_Archetypes'!$A:$M,7,FALSE))</f>
        <v>#N/A</v>
      </c>
      <c r="S360" t="e">
        <f>IF($K$360="","",VLOOKUP($K$360,'03_Thresholds_Archetypes'!$A:$M,8,FALSE))</f>
        <v>#N/A</v>
      </c>
      <c r="T360" t="e">
        <f>IF($K$360="","",VLOOKUP($K$360,'03_Thresholds_Archetypes'!$A:$M,9,FALSE))</f>
        <v>#N/A</v>
      </c>
      <c r="U360" t="e">
        <f>IF($K$360="","",VLOOKUP($K$360,'03_Thresholds_Archetypes'!$A:$M,10,FALSE))</f>
        <v>#N/A</v>
      </c>
      <c r="V360" t="e">
        <f>IF($K$360="","",VLOOKUP($K$360,'03_Thresholds_Archetypes'!$A:$M,11,FALSE))</f>
        <v>#N/A</v>
      </c>
      <c r="W360" t="e">
        <f>IF($K$360="","",VLOOKUP($K$360,'03_Thresholds_Archetypes'!$A:$M,12,FALSE))</f>
        <v>#N/A</v>
      </c>
      <c r="X360" t="e">
        <f>IF($K$360="","",VLOOKUP($K$360,'03_Thresholds_Archetypes'!$A:$M,13,FALSE))</f>
        <v>#N/A</v>
      </c>
      <c r="Y360" t="e">
        <f>IF($K$360="","",LOOKUP($L360,$M360:$R360,$S360:$X360))</f>
        <v>#N/A</v>
      </c>
      <c r="Z360">
        <f>IFERROR(VLOOKUP($A$360,'02_Benchmarks_by_NACE'!$A:$J,7,FALSE),"")</f>
        <v>3</v>
      </c>
      <c r="AA360">
        <f>IFERROR(VLOOKUP($A$360,'02_Benchmarks_by_NACE'!$A:$J,8,FALSE),"")</f>
        <v>4.5</v>
      </c>
      <c r="AB360">
        <f>IFERROR(VLOOKUP($A$360,'02_Benchmarks_by_NACE'!$A:$J,9,FALSE),"")</f>
        <v>7.5</v>
      </c>
      <c r="AC360">
        <f>IF(Z360="","",IF(LOWER($G$360)="lower_is_better",IF($L360&lt;=Z360*0.4,3,IF($L360&lt;=Z360*0.7,2,IF($L360&lt;=Z360,0,IF($L360&lt;=AB360,-2,-3)))),IF($L360&gt;=Z360*1.6,3,IF($L360&gt;=Z360*1.3,2,IF($L360&gt;=Z360,0,IF($L360&gt;=Z360/2,-2,-3))))))</f>
        <v>3</v>
      </c>
      <c r="AD360" t="e">
        <f>IF($K$360&lt;&gt;"",Y360,IF(Z360&lt;&gt;"",AC360,""))</f>
        <v>#N/A</v>
      </c>
      <c r="AE360" t="e">
        <f>IF(AD360="","",VLOOKUP(AD360,'04_WUStG_Mapping'!$A:$B,2,TRUE))</f>
        <v>#N/A</v>
      </c>
    </row>
    <row r="361" spans="1:31" x14ac:dyDescent="0.2">
      <c r="A361" t="s">
        <v>373</v>
      </c>
      <c r="B361" t="s">
        <v>648</v>
      </c>
      <c r="C361" t="s">
        <v>719</v>
      </c>
      <c r="D361" t="s">
        <v>857</v>
      </c>
      <c r="E361" t="s">
        <v>1297</v>
      </c>
      <c r="F361" t="s">
        <v>1602</v>
      </c>
      <c r="G361" t="s">
        <v>1626</v>
      </c>
      <c r="H361" t="s">
        <v>1657</v>
      </c>
      <c r="I361" t="s">
        <v>1690</v>
      </c>
      <c r="J361" t="s">
        <v>1715</v>
      </c>
      <c r="K361" t="s">
        <v>1753</v>
      </c>
      <c r="M361">
        <f>IF($K$361="","",VLOOKUP($K$361,'03_Thresholds_Archetypes'!$A:$M,2,FALSE))</f>
        <v>0</v>
      </c>
      <c r="N361">
        <f>IF($K$361="","",VLOOKUP($K$361,'03_Thresholds_Archetypes'!$A:$M,3,FALSE))</f>
        <v>30</v>
      </c>
      <c r="O361">
        <f>IF($K$361="","",VLOOKUP($K$361,'03_Thresholds_Archetypes'!$A:$M,4,FALSE))</f>
        <v>50</v>
      </c>
      <c r="P361">
        <f>IF($K$361="","",VLOOKUP($K$361,'03_Thresholds_Archetypes'!$A:$M,5,FALSE))</f>
        <v>70</v>
      </c>
      <c r="Q361">
        <f>IF($K$361="","",VLOOKUP($K$361,'03_Thresholds_Archetypes'!$A:$M,6,FALSE))</f>
        <v>90</v>
      </c>
      <c r="R361">
        <f>IF($K$361="","",VLOOKUP($K$361,'03_Thresholds_Archetypes'!$A:$M,7,FALSE))</f>
        <v>1000000000</v>
      </c>
      <c r="S361">
        <f>IF($K$361="","",VLOOKUP($K$361,'03_Thresholds_Archetypes'!$A:$M,8,FALSE))</f>
        <v>-3</v>
      </c>
      <c r="T361">
        <f>IF($K$361="","",VLOOKUP($K$361,'03_Thresholds_Archetypes'!$A:$M,9,FALSE))</f>
        <v>-2</v>
      </c>
      <c r="U361">
        <f>IF($K$361="","",VLOOKUP($K$361,'03_Thresholds_Archetypes'!$A:$M,10,FALSE))</f>
        <v>0</v>
      </c>
      <c r="V361">
        <f>IF($K$361="","",VLOOKUP($K$361,'03_Thresholds_Archetypes'!$A:$M,11,FALSE))</f>
        <v>2</v>
      </c>
      <c r="W361">
        <f>IF($K$361="","",VLOOKUP($K$361,'03_Thresholds_Archetypes'!$A:$M,12,FALSE))</f>
        <v>3</v>
      </c>
      <c r="X361">
        <f>IF($K$361="","",VLOOKUP($K$361,'03_Thresholds_Archetypes'!$A:$M,13,FALSE))</f>
        <v>3</v>
      </c>
      <c r="Y361">
        <f>IF($K$361="","",LOOKUP($L361,$M361:$R361,$S361:$X361))</f>
        <v>-3</v>
      </c>
      <c r="Z361">
        <f>IFERROR(VLOOKUP($A$361,'02_Benchmarks_by_NACE'!$A:$J,7,FALSE),"")</f>
        <v>82</v>
      </c>
      <c r="AA361">
        <f>IFERROR(VLOOKUP($A$361,'02_Benchmarks_by_NACE'!$A:$J,8,FALSE),"")</f>
        <v>100</v>
      </c>
      <c r="AB361">
        <f>IFERROR(VLOOKUP($A$361,'02_Benchmarks_by_NACE'!$A:$J,9,FALSE),"")</f>
        <v>100</v>
      </c>
      <c r="AC361">
        <f>IF(Z361="","",IF(LOWER($G$361)="lower_is_better",IF($L361&lt;=Z361*0.4,3,IF($L361&lt;=Z361*0.7,2,IF($L361&lt;=Z361,0,IF($L361&lt;=AB361,-2,-3)))),IF($L361&gt;=Z361*1.6,3,IF($L361&gt;=Z361*1.3,2,IF($L361&gt;=Z361,0,IF($L361&gt;=Z361/2,-2,-3))))))</f>
        <v>-3</v>
      </c>
      <c r="AD361">
        <f>IF($K$361&lt;&gt;"",Y361,IF(Z361&lt;&gt;"",AC361,""))</f>
        <v>-3</v>
      </c>
      <c r="AE361">
        <f>IF(AD361="","",VLOOKUP(AD361,'04_WUStG_Mapping'!$A:$B,2,TRUE))</f>
        <v>25</v>
      </c>
    </row>
    <row r="362" spans="1:31" x14ac:dyDescent="0.2">
      <c r="A362" t="s">
        <v>374</v>
      </c>
      <c r="B362" t="s">
        <v>648</v>
      </c>
      <c r="C362" t="s">
        <v>720</v>
      </c>
      <c r="D362" t="s">
        <v>858</v>
      </c>
      <c r="E362" t="s">
        <v>1298</v>
      </c>
      <c r="F362" t="s">
        <v>1602</v>
      </c>
      <c r="G362" t="s">
        <v>1626</v>
      </c>
      <c r="H362" t="s">
        <v>1655</v>
      </c>
      <c r="I362" t="s">
        <v>1683</v>
      </c>
      <c r="J362" t="s">
        <v>1698</v>
      </c>
      <c r="K362" t="s">
        <v>1753</v>
      </c>
      <c r="M362">
        <f>IF($K$362="","",VLOOKUP($K$362,'03_Thresholds_Archetypes'!$A:$M,2,FALSE))</f>
        <v>0</v>
      </c>
      <c r="N362">
        <f>IF($K$362="","",VLOOKUP($K$362,'03_Thresholds_Archetypes'!$A:$M,3,FALSE))</f>
        <v>30</v>
      </c>
      <c r="O362">
        <f>IF($K$362="","",VLOOKUP($K$362,'03_Thresholds_Archetypes'!$A:$M,4,FALSE))</f>
        <v>50</v>
      </c>
      <c r="P362">
        <f>IF($K$362="","",VLOOKUP($K$362,'03_Thresholds_Archetypes'!$A:$M,5,FALSE))</f>
        <v>70</v>
      </c>
      <c r="Q362">
        <f>IF($K$362="","",VLOOKUP($K$362,'03_Thresholds_Archetypes'!$A:$M,6,FALSE))</f>
        <v>90</v>
      </c>
      <c r="R362">
        <f>IF($K$362="","",VLOOKUP($K$362,'03_Thresholds_Archetypes'!$A:$M,7,FALSE))</f>
        <v>1000000000</v>
      </c>
      <c r="S362">
        <f>IF($K$362="","",VLOOKUP($K$362,'03_Thresholds_Archetypes'!$A:$M,8,FALSE))</f>
        <v>-3</v>
      </c>
      <c r="T362">
        <f>IF($K$362="","",VLOOKUP($K$362,'03_Thresholds_Archetypes'!$A:$M,9,FALSE))</f>
        <v>-2</v>
      </c>
      <c r="U362">
        <f>IF($K$362="","",VLOOKUP($K$362,'03_Thresholds_Archetypes'!$A:$M,10,FALSE))</f>
        <v>0</v>
      </c>
      <c r="V362">
        <f>IF($K$362="","",VLOOKUP($K$362,'03_Thresholds_Archetypes'!$A:$M,11,FALSE))</f>
        <v>2</v>
      </c>
      <c r="W362">
        <f>IF($K$362="","",VLOOKUP($K$362,'03_Thresholds_Archetypes'!$A:$M,12,FALSE))</f>
        <v>3</v>
      </c>
      <c r="X362">
        <f>IF($K$362="","",VLOOKUP($K$362,'03_Thresholds_Archetypes'!$A:$M,13,FALSE))</f>
        <v>3</v>
      </c>
      <c r="Y362">
        <f>IF($K$362="","",LOOKUP($L362,$M362:$R362,$S362:$X362))</f>
        <v>-3</v>
      </c>
      <c r="Z362">
        <f>IFERROR(VLOOKUP($A$362,'02_Benchmarks_by_NACE'!$A:$J,7,FALSE),"")</f>
        <v>59.5</v>
      </c>
      <c r="AA362">
        <f>IFERROR(VLOOKUP($A$362,'02_Benchmarks_by_NACE'!$A:$J,8,FALSE),"")</f>
        <v>89.25</v>
      </c>
      <c r="AB362">
        <f>IFERROR(VLOOKUP($A$362,'02_Benchmarks_by_NACE'!$A:$J,9,FALSE),"")</f>
        <v>100</v>
      </c>
      <c r="AC362">
        <f>IF(Z362="","",IF(LOWER($G$362)="lower_is_better",IF($L362&lt;=Z362*0.4,3,IF($L362&lt;=Z362*0.7,2,IF($L362&lt;=Z362,0,IF($L362&lt;=AB362,-2,-3)))),IF($L362&gt;=Z362*1.6,3,IF($L362&gt;=Z362*1.3,2,IF($L362&gt;=Z362,0,IF($L362&gt;=Z362/2,-2,-3))))))</f>
        <v>-3</v>
      </c>
      <c r="AD362">
        <f>IF($K$362&lt;&gt;"",Y362,IF(Z362&lt;&gt;"",AC362,""))</f>
        <v>-3</v>
      </c>
      <c r="AE362">
        <f>IF(AD362="","",VLOOKUP(AD362,'04_WUStG_Mapping'!$A:$B,2,TRUE))</f>
        <v>25</v>
      </c>
    </row>
    <row r="363" spans="1:31" x14ac:dyDescent="0.2">
      <c r="A363" t="s">
        <v>375</v>
      </c>
      <c r="B363" t="s">
        <v>648</v>
      </c>
      <c r="C363" t="s">
        <v>720</v>
      </c>
      <c r="D363" t="s">
        <v>858</v>
      </c>
      <c r="E363" t="s">
        <v>1299</v>
      </c>
      <c r="F363" t="s">
        <v>1604</v>
      </c>
      <c r="G363" t="s">
        <v>1626</v>
      </c>
      <c r="H363" t="s">
        <v>1657</v>
      </c>
      <c r="I363" t="s">
        <v>1683</v>
      </c>
      <c r="J363" t="s">
        <v>1698</v>
      </c>
      <c r="K363" t="s">
        <v>1753</v>
      </c>
      <c r="M363">
        <f>IF($K$363="","",VLOOKUP($K$363,'03_Thresholds_Archetypes'!$A:$M,2,FALSE))</f>
        <v>0</v>
      </c>
      <c r="N363">
        <f>IF($K$363="","",VLOOKUP($K$363,'03_Thresholds_Archetypes'!$A:$M,3,FALSE))</f>
        <v>30</v>
      </c>
      <c r="O363">
        <f>IF($K$363="","",VLOOKUP($K$363,'03_Thresholds_Archetypes'!$A:$M,4,FALSE))</f>
        <v>50</v>
      </c>
      <c r="P363">
        <f>IF($K$363="","",VLOOKUP($K$363,'03_Thresholds_Archetypes'!$A:$M,5,FALSE))</f>
        <v>70</v>
      </c>
      <c r="Q363">
        <f>IF($K$363="","",VLOOKUP($K$363,'03_Thresholds_Archetypes'!$A:$M,6,FALSE))</f>
        <v>90</v>
      </c>
      <c r="R363">
        <f>IF($K$363="","",VLOOKUP($K$363,'03_Thresholds_Archetypes'!$A:$M,7,FALSE))</f>
        <v>1000000000</v>
      </c>
      <c r="S363">
        <f>IF($K$363="","",VLOOKUP($K$363,'03_Thresholds_Archetypes'!$A:$M,8,FALSE))</f>
        <v>-3</v>
      </c>
      <c r="T363">
        <f>IF($K$363="","",VLOOKUP($K$363,'03_Thresholds_Archetypes'!$A:$M,9,FALSE))</f>
        <v>-2</v>
      </c>
      <c r="U363">
        <f>IF($K$363="","",VLOOKUP($K$363,'03_Thresholds_Archetypes'!$A:$M,10,FALSE))</f>
        <v>0</v>
      </c>
      <c r="V363">
        <f>IF($K$363="","",VLOOKUP($K$363,'03_Thresholds_Archetypes'!$A:$M,11,FALSE))</f>
        <v>2</v>
      </c>
      <c r="W363">
        <f>IF($K$363="","",VLOOKUP($K$363,'03_Thresholds_Archetypes'!$A:$M,12,FALSE))</f>
        <v>3</v>
      </c>
      <c r="X363">
        <f>IF($K$363="","",VLOOKUP($K$363,'03_Thresholds_Archetypes'!$A:$M,13,FALSE))</f>
        <v>3</v>
      </c>
      <c r="Y363">
        <f>IF($K$363="","",LOOKUP($L363,$M363:$R363,$S363:$X363))</f>
        <v>-3</v>
      </c>
      <c r="Z363">
        <f>IFERROR(VLOOKUP($A$363,'02_Benchmarks_by_NACE'!$A:$J,7,FALSE),"")</f>
        <v>82</v>
      </c>
      <c r="AA363">
        <f>IFERROR(VLOOKUP($A$363,'02_Benchmarks_by_NACE'!$A:$J,8,FALSE),"")</f>
        <v>100</v>
      </c>
      <c r="AB363">
        <f>IFERROR(VLOOKUP($A$363,'02_Benchmarks_by_NACE'!$A:$J,9,FALSE),"")</f>
        <v>100</v>
      </c>
      <c r="AC363">
        <f>IF(Z363="","",IF(LOWER($G$363)="lower_is_better",IF($L363&lt;=Z363*0.4,3,IF($L363&lt;=Z363*0.7,2,IF($L363&lt;=Z363,0,IF($L363&lt;=AB363,-2,-3)))),IF($L363&gt;=Z363*1.6,3,IF($L363&gt;=Z363*1.3,2,IF($L363&gt;=Z363,0,IF($L363&gt;=Z363/2,-2,-3))))))</f>
        <v>-3</v>
      </c>
      <c r="AD363">
        <f>IF($K$363&lt;&gt;"",Y363,IF(Z363&lt;&gt;"",AC363,""))</f>
        <v>-3</v>
      </c>
      <c r="AE363">
        <f>IF(AD363="","",VLOOKUP(AD363,'04_WUStG_Mapping'!$A:$B,2,TRUE))</f>
        <v>25</v>
      </c>
    </row>
    <row r="364" spans="1:31" x14ac:dyDescent="0.2">
      <c r="A364" t="s">
        <v>376</v>
      </c>
      <c r="B364" t="s">
        <v>648</v>
      </c>
      <c r="C364" t="s">
        <v>720</v>
      </c>
      <c r="D364" t="s">
        <v>858</v>
      </c>
      <c r="E364" t="s">
        <v>1300</v>
      </c>
      <c r="F364" t="s">
        <v>1605</v>
      </c>
      <c r="G364" t="s">
        <v>1626</v>
      </c>
      <c r="H364" t="s">
        <v>1658</v>
      </c>
      <c r="I364" t="s">
        <v>1684</v>
      </c>
      <c r="J364" t="s">
        <v>1698</v>
      </c>
      <c r="K364" t="s">
        <v>1753</v>
      </c>
      <c r="M364">
        <f>IF($K$364="","",VLOOKUP($K$364,'03_Thresholds_Archetypes'!$A:$M,2,FALSE))</f>
        <v>0</v>
      </c>
      <c r="N364">
        <f>IF($K$364="","",VLOOKUP($K$364,'03_Thresholds_Archetypes'!$A:$M,3,FALSE))</f>
        <v>30</v>
      </c>
      <c r="O364">
        <f>IF($K$364="","",VLOOKUP($K$364,'03_Thresholds_Archetypes'!$A:$M,4,FALSE))</f>
        <v>50</v>
      </c>
      <c r="P364">
        <f>IF($K$364="","",VLOOKUP($K$364,'03_Thresholds_Archetypes'!$A:$M,5,FALSE))</f>
        <v>70</v>
      </c>
      <c r="Q364">
        <f>IF($K$364="","",VLOOKUP($K$364,'03_Thresholds_Archetypes'!$A:$M,6,FALSE))</f>
        <v>90</v>
      </c>
      <c r="R364">
        <f>IF($K$364="","",VLOOKUP($K$364,'03_Thresholds_Archetypes'!$A:$M,7,FALSE))</f>
        <v>1000000000</v>
      </c>
      <c r="S364">
        <f>IF($K$364="","",VLOOKUP($K$364,'03_Thresholds_Archetypes'!$A:$M,8,FALSE))</f>
        <v>-3</v>
      </c>
      <c r="T364">
        <f>IF($K$364="","",VLOOKUP($K$364,'03_Thresholds_Archetypes'!$A:$M,9,FALSE))</f>
        <v>-2</v>
      </c>
      <c r="U364">
        <f>IF($K$364="","",VLOOKUP($K$364,'03_Thresholds_Archetypes'!$A:$M,10,FALSE))</f>
        <v>0</v>
      </c>
      <c r="V364">
        <f>IF($K$364="","",VLOOKUP($K$364,'03_Thresholds_Archetypes'!$A:$M,11,FALSE))</f>
        <v>2</v>
      </c>
      <c r="W364">
        <f>IF($K$364="","",VLOOKUP($K$364,'03_Thresholds_Archetypes'!$A:$M,12,FALSE))</f>
        <v>3</v>
      </c>
      <c r="X364">
        <f>IF($K$364="","",VLOOKUP($K$364,'03_Thresholds_Archetypes'!$A:$M,13,FALSE))</f>
        <v>3</v>
      </c>
      <c r="Y364">
        <f>IF($K$364="","",LOOKUP($L364,$M364:$R364,$S364:$X364))</f>
        <v>-3</v>
      </c>
      <c r="Z364">
        <f>IFERROR(VLOOKUP($A$364,'02_Benchmarks_by_NACE'!$A:$J,7,FALSE),"")</f>
        <v>49.5</v>
      </c>
      <c r="AA364">
        <f>IFERROR(VLOOKUP($A$364,'02_Benchmarks_by_NACE'!$A:$J,8,FALSE),"")</f>
        <v>74.25</v>
      </c>
      <c r="AB364">
        <f>IFERROR(VLOOKUP($A$364,'02_Benchmarks_by_NACE'!$A:$J,9,FALSE),"")</f>
        <v>100</v>
      </c>
      <c r="AC364">
        <f>IF(Z364="","",IF(LOWER($G$364)="lower_is_better",IF($L364&lt;=Z364*0.4,3,IF($L364&lt;=Z364*0.7,2,IF($L364&lt;=Z364,0,IF($L364&lt;=AB364,-2,-3)))),IF($L364&gt;=Z364*1.6,3,IF($L364&gt;=Z364*1.3,2,IF($L364&gt;=Z364,0,IF($L364&gt;=Z364/2,-2,-3))))))</f>
        <v>-3</v>
      </c>
      <c r="AD364">
        <f>IF($K$364&lt;&gt;"",Y364,IF(Z364&lt;&gt;"",AC364,""))</f>
        <v>-3</v>
      </c>
      <c r="AE364">
        <f>IF(AD364="","",VLOOKUP(AD364,'04_WUStG_Mapping'!$A:$B,2,TRUE))</f>
        <v>25</v>
      </c>
    </row>
    <row r="365" spans="1:31" x14ac:dyDescent="0.2">
      <c r="A365" t="s">
        <v>377</v>
      </c>
      <c r="B365" t="s">
        <v>648</v>
      </c>
      <c r="C365" t="s">
        <v>718</v>
      </c>
      <c r="D365" t="s">
        <v>859</v>
      </c>
      <c r="E365" t="s">
        <v>1301</v>
      </c>
      <c r="F365" t="s">
        <v>1606</v>
      </c>
      <c r="G365" t="s">
        <v>1627</v>
      </c>
      <c r="H365" t="s">
        <v>1659</v>
      </c>
      <c r="I365" t="s">
        <v>1687</v>
      </c>
      <c r="J365" t="s">
        <v>1702</v>
      </c>
      <c r="K365" t="s">
        <v>1755</v>
      </c>
      <c r="M365">
        <f>IF($K$365="","",VLOOKUP($K$365,'03_Thresholds_Archetypes'!$A:$M,2,FALSE))</f>
        <v>0</v>
      </c>
      <c r="N365">
        <f>IF($K$365="","",VLOOKUP($K$365,'03_Thresholds_Archetypes'!$A:$M,3,FALSE))</f>
        <v>1</v>
      </c>
      <c r="O365">
        <f>IF($K$365="","",VLOOKUP($K$365,'03_Thresholds_Archetypes'!$A:$M,4,FALSE))</f>
        <v>3</v>
      </c>
      <c r="P365">
        <f>IF($K$365="","",VLOOKUP($K$365,'03_Thresholds_Archetypes'!$A:$M,5,FALSE))</f>
        <v>5</v>
      </c>
      <c r="Q365">
        <f>IF($K$365="","",VLOOKUP($K$365,'03_Thresholds_Archetypes'!$A:$M,6,FALSE))</f>
        <v>1000000000</v>
      </c>
      <c r="R365">
        <f>IF($K$365="","",VLOOKUP($K$365,'03_Thresholds_Archetypes'!$A:$M,7,FALSE))</f>
        <v>1000000000</v>
      </c>
      <c r="S365">
        <f>IF($K$365="","",VLOOKUP($K$365,'03_Thresholds_Archetypes'!$A:$M,8,FALSE))</f>
        <v>3</v>
      </c>
      <c r="T365">
        <f>IF($K$365="","",VLOOKUP($K$365,'03_Thresholds_Archetypes'!$A:$M,9,FALSE))</f>
        <v>2</v>
      </c>
      <c r="U365">
        <f>IF($K$365="","",VLOOKUP($K$365,'03_Thresholds_Archetypes'!$A:$M,10,FALSE))</f>
        <v>0</v>
      </c>
      <c r="V365">
        <f>IF($K$365="","",VLOOKUP($K$365,'03_Thresholds_Archetypes'!$A:$M,11,FALSE))</f>
        <v>-2</v>
      </c>
      <c r="W365">
        <f>IF($K$365="","",VLOOKUP($K$365,'03_Thresholds_Archetypes'!$A:$M,12,FALSE))</f>
        <v>-3</v>
      </c>
      <c r="X365">
        <f>IF($K$365="","",VLOOKUP($K$365,'03_Thresholds_Archetypes'!$A:$M,13,FALSE))</f>
        <v>-3</v>
      </c>
      <c r="Y365">
        <f>IF($K$365="","",LOOKUP($L365,$M365:$R365,$S365:$X365))</f>
        <v>3</v>
      </c>
      <c r="Z365">
        <f>IFERROR(VLOOKUP($A$365,'02_Benchmarks_by_NACE'!$A:$J,7,FALSE),"")</f>
        <v>0.5</v>
      </c>
      <c r="AA365">
        <f>IFERROR(VLOOKUP($A$365,'02_Benchmarks_by_NACE'!$A:$J,8,FALSE),"")</f>
        <v>0.75</v>
      </c>
      <c r="AB365">
        <f>IFERROR(VLOOKUP($A$365,'02_Benchmarks_by_NACE'!$A:$J,9,FALSE),"")</f>
        <v>1.25</v>
      </c>
      <c r="AC365">
        <f>IF(Z365="","",IF(LOWER($G$365)="lower_is_better",IF($L365&lt;=Z365*0.4,3,IF($L365&lt;=Z365*0.7,2,IF($L365&lt;=Z365,0,IF($L365&lt;=AB365,-2,-3)))),IF($L365&gt;=Z365*1.6,3,IF($L365&gt;=Z365*1.3,2,IF($L365&gt;=Z365,0,IF($L365&gt;=Z365/2,-2,-3))))))</f>
        <v>3</v>
      </c>
      <c r="AD365">
        <f>IF($K$365&lt;&gt;"",Y365,IF(Z365&lt;&gt;"",AC365,""))</f>
        <v>3</v>
      </c>
      <c r="AE365">
        <f>IF(AD365="","",VLOOKUP(AD365,'04_WUStG_Mapping'!$A:$B,2,TRUE))</f>
        <v>0</v>
      </c>
    </row>
    <row r="366" spans="1:31" x14ac:dyDescent="0.2">
      <c r="A366" t="s">
        <v>378</v>
      </c>
      <c r="B366" t="s">
        <v>648</v>
      </c>
      <c r="C366" t="s">
        <v>718</v>
      </c>
      <c r="D366" t="s">
        <v>859</v>
      </c>
      <c r="E366" t="s">
        <v>1302</v>
      </c>
      <c r="F366" t="s">
        <v>1607</v>
      </c>
      <c r="G366" t="s">
        <v>1626</v>
      </c>
      <c r="H366" t="s">
        <v>1660</v>
      </c>
      <c r="I366" t="s">
        <v>1687</v>
      </c>
      <c r="J366" t="s">
        <v>1702</v>
      </c>
      <c r="K366" t="s">
        <v>1756</v>
      </c>
      <c r="M366">
        <f>IF($K$366="","",VLOOKUP($K$366,'03_Thresholds_Archetypes'!$A:$M,2,FALSE))</f>
        <v>0</v>
      </c>
      <c r="N366">
        <f>IF($K$366="","",VLOOKUP($K$366,'03_Thresholds_Archetypes'!$A:$M,3,FALSE))</f>
        <v>0.5</v>
      </c>
      <c r="O366">
        <f>IF($K$366="","",VLOOKUP($K$366,'03_Thresholds_Archetypes'!$A:$M,4,FALSE))</f>
        <v>0.75</v>
      </c>
      <c r="P366">
        <f>IF($K$366="","",VLOOKUP($K$366,'03_Thresholds_Archetypes'!$A:$M,5,FALSE))</f>
        <v>1</v>
      </c>
      <c r="Q366">
        <f>IF($K$366="","",VLOOKUP($K$366,'03_Thresholds_Archetypes'!$A:$M,6,FALSE))</f>
        <v>1.2</v>
      </c>
      <c r="R366">
        <f>IF($K$366="","",VLOOKUP($K$366,'03_Thresholds_Archetypes'!$A:$M,7,FALSE))</f>
        <v>1000000000</v>
      </c>
      <c r="S366">
        <f>IF($K$366="","",VLOOKUP($K$366,'03_Thresholds_Archetypes'!$A:$M,8,FALSE))</f>
        <v>3</v>
      </c>
      <c r="T366">
        <f>IF($K$366="","",VLOOKUP($K$366,'03_Thresholds_Archetypes'!$A:$M,9,FALSE))</f>
        <v>2</v>
      </c>
      <c r="U366">
        <f>IF($K$366="","",VLOOKUP($K$366,'03_Thresholds_Archetypes'!$A:$M,10,FALSE))</f>
        <v>0</v>
      </c>
      <c r="V366">
        <f>IF($K$366="","",VLOOKUP($K$366,'03_Thresholds_Archetypes'!$A:$M,11,FALSE))</f>
        <v>-2</v>
      </c>
      <c r="W366">
        <f>IF($K$366="","",VLOOKUP($K$366,'03_Thresholds_Archetypes'!$A:$M,12,FALSE))</f>
        <v>-3</v>
      </c>
      <c r="X366">
        <f>IF($K$366="","",VLOOKUP($K$366,'03_Thresholds_Archetypes'!$A:$M,13,FALSE))</f>
        <v>-3</v>
      </c>
      <c r="Y366">
        <f>IF($K$366="","",LOOKUP($L366,$M366:$R366,$S366:$X366))</f>
        <v>3</v>
      </c>
      <c r="Z366">
        <f>IFERROR(VLOOKUP($A$366,'02_Benchmarks_by_NACE'!$A:$J,7,FALSE),"")</f>
        <v>0.66999999999999993</v>
      </c>
      <c r="AA366">
        <f>IFERROR(VLOOKUP($A$366,'02_Benchmarks_by_NACE'!$A:$J,8,FALSE),"")</f>
        <v>1</v>
      </c>
      <c r="AB366">
        <f>IFERROR(VLOOKUP($A$366,'02_Benchmarks_by_NACE'!$A:$J,9,FALSE),"")</f>
        <v>1</v>
      </c>
      <c r="AC366">
        <f>IF(Z366="","",IF(LOWER($G$366)="lower_is_better",IF($L366&lt;=Z366*0.4,3,IF($L366&lt;=Z366*0.7,2,IF($L366&lt;=Z366,0,IF($L366&lt;=AB366,-2,-3)))),IF($L366&gt;=Z366*1.6,3,IF($L366&gt;=Z366*1.3,2,IF($L366&gt;=Z366,0,IF($L366&gt;=Z366/2,-2,-3))))))</f>
        <v>-3</v>
      </c>
      <c r="AD366">
        <f>IF($K$366&lt;&gt;"",Y366,IF(Z366&lt;&gt;"",AC366,""))</f>
        <v>3</v>
      </c>
      <c r="AE366">
        <f>IF(AD366="","",VLOOKUP(AD366,'04_WUStG_Mapping'!$A:$B,2,TRUE))</f>
        <v>0</v>
      </c>
    </row>
    <row r="367" spans="1:31" x14ac:dyDescent="0.2">
      <c r="A367" t="s">
        <v>379</v>
      </c>
      <c r="B367" t="s">
        <v>648</v>
      </c>
      <c r="C367" t="s">
        <v>718</v>
      </c>
      <c r="D367" t="s">
        <v>859</v>
      </c>
      <c r="E367" t="s">
        <v>1303</v>
      </c>
      <c r="F367" t="s">
        <v>1607</v>
      </c>
      <c r="G367" t="s">
        <v>1626</v>
      </c>
      <c r="H367" t="s">
        <v>1661</v>
      </c>
      <c r="I367" t="s">
        <v>1687</v>
      </c>
      <c r="J367" t="s">
        <v>1702</v>
      </c>
      <c r="K367" t="s">
        <v>1756</v>
      </c>
      <c r="M367">
        <f>IF($K$367="","",VLOOKUP($K$367,'03_Thresholds_Archetypes'!$A:$M,2,FALSE))</f>
        <v>0</v>
      </c>
      <c r="N367">
        <f>IF($K$367="","",VLOOKUP($K$367,'03_Thresholds_Archetypes'!$A:$M,3,FALSE))</f>
        <v>0.5</v>
      </c>
      <c r="O367">
        <f>IF($K$367="","",VLOOKUP($K$367,'03_Thresholds_Archetypes'!$A:$M,4,FALSE))</f>
        <v>0.75</v>
      </c>
      <c r="P367">
        <f>IF($K$367="","",VLOOKUP($K$367,'03_Thresholds_Archetypes'!$A:$M,5,FALSE))</f>
        <v>1</v>
      </c>
      <c r="Q367">
        <f>IF($K$367="","",VLOOKUP($K$367,'03_Thresholds_Archetypes'!$A:$M,6,FALSE))</f>
        <v>1.2</v>
      </c>
      <c r="R367">
        <f>IF($K$367="","",VLOOKUP($K$367,'03_Thresholds_Archetypes'!$A:$M,7,FALSE))</f>
        <v>1000000000</v>
      </c>
      <c r="S367">
        <f>IF($K$367="","",VLOOKUP($K$367,'03_Thresholds_Archetypes'!$A:$M,8,FALSE))</f>
        <v>3</v>
      </c>
      <c r="T367">
        <f>IF($K$367="","",VLOOKUP($K$367,'03_Thresholds_Archetypes'!$A:$M,9,FALSE))</f>
        <v>2</v>
      </c>
      <c r="U367">
        <f>IF($K$367="","",VLOOKUP($K$367,'03_Thresholds_Archetypes'!$A:$M,10,FALSE))</f>
        <v>0</v>
      </c>
      <c r="V367">
        <f>IF($K$367="","",VLOOKUP($K$367,'03_Thresholds_Archetypes'!$A:$M,11,FALSE))</f>
        <v>-2</v>
      </c>
      <c r="W367">
        <f>IF($K$367="","",VLOOKUP($K$367,'03_Thresholds_Archetypes'!$A:$M,12,FALSE))</f>
        <v>-3</v>
      </c>
      <c r="X367">
        <f>IF($K$367="","",VLOOKUP($K$367,'03_Thresholds_Archetypes'!$A:$M,13,FALSE))</f>
        <v>-3</v>
      </c>
      <c r="Y367">
        <f>IF($K$367="","",LOOKUP($L367,$M367:$R367,$S367:$X367))</f>
        <v>3</v>
      </c>
      <c r="Z367">
        <f>IFERROR(VLOOKUP($A$367,'02_Benchmarks_by_NACE'!$A:$J,7,FALSE),"")</f>
        <v>1</v>
      </c>
      <c r="AA367">
        <f>IFERROR(VLOOKUP($A$367,'02_Benchmarks_by_NACE'!$A:$J,8,FALSE),"")</f>
        <v>1.2</v>
      </c>
      <c r="AB367">
        <f>IFERROR(VLOOKUP($A$367,'02_Benchmarks_by_NACE'!$A:$J,9,FALSE),"")</f>
        <v>1.5</v>
      </c>
      <c r="AC367">
        <f>IF(Z367="","",IF(LOWER($G$367)="lower_is_better",IF($L367&lt;=Z367*0.4,3,IF($L367&lt;=Z367*0.7,2,IF($L367&lt;=Z367,0,IF($L367&lt;=AB367,-2,-3)))),IF($L367&gt;=Z367*1.6,3,IF($L367&gt;=Z367*1.3,2,IF($L367&gt;=Z367,0,IF($L367&gt;=Z367/2,-2,-3))))))</f>
        <v>-3</v>
      </c>
      <c r="AD367">
        <f>IF($K$367&lt;&gt;"",Y367,IF(Z367&lt;&gt;"",AC367,""))</f>
        <v>3</v>
      </c>
      <c r="AE367">
        <f>IF(AD367="","",VLOOKUP(AD367,'04_WUStG_Mapping'!$A:$B,2,TRUE))</f>
        <v>0</v>
      </c>
    </row>
    <row r="368" spans="1:31" x14ac:dyDescent="0.2">
      <c r="A368" t="s">
        <v>380</v>
      </c>
      <c r="B368" t="s">
        <v>648</v>
      </c>
      <c r="C368" t="s">
        <v>721</v>
      </c>
      <c r="D368" t="s">
        <v>860</v>
      </c>
      <c r="E368" t="s">
        <v>1304</v>
      </c>
      <c r="F368" t="s">
        <v>1607</v>
      </c>
      <c r="G368" t="s">
        <v>1626</v>
      </c>
      <c r="H368" t="s">
        <v>1662</v>
      </c>
      <c r="I368" t="s">
        <v>1686</v>
      </c>
      <c r="J368" t="s">
        <v>1700</v>
      </c>
      <c r="K368" t="s">
        <v>1774</v>
      </c>
      <c r="M368" t="e">
        <f>IF($K$368="","",VLOOKUP($K$368,'03_Thresholds_Archetypes'!$A:$M,2,FALSE))</f>
        <v>#N/A</v>
      </c>
      <c r="N368" t="e">
        <f>IF($K$368="","",VLOOKUP($K$368,'03_Thresholds_Archetypes'!$A:$M,3,FALSE))</f>
        <v>#N/A</v>
      </c>
      <c r="O368" t="e">
        <f>IF($K$368="","",VLOOKUP($K$368,'03_Thresholds_Archetypes'!$A:$M,4,FALSE))</f>
        <v>#N/A</v>
      </c>
      <c r="P368" t="e">
        <f>IF($K$368="","",VLOOKUP($K$368,'03_Thresholds_Archetypes'!$A:$M,5,FALSE))</f>
        <v>#N/A</v>
      </c>
      <c r="Q368" t="e">
        <f>IF($K$368="","",VLOOKUP($K$368,'03_Thresholds_Archetypes'!$A:$M,6,FALSE))</f>
        <v>#N/A</v>
      </c>
      <c r="R368" t="e">
        <f>IF($K$368="","",VLOOKUP($K$368,'03_Thresholds_Archetypes'!$A:$M,7,FALSE))</f>
        <v>#N/A</v>
      </c>
      <c r="S368" t="e">
        <f>IF($K$368="","",VLOOKUP($K$368,'03_Thresholds_Archetypes'!$A:$M,8,FALSE))</f>
        <v>#N/A</v>
      </c>
      <c r="T368" t="e">
        <f>IF($K$368="","",VLOOKUP($K$368,'03_Thresholds_Archetypes'!$A:$M,9,FALSE))</f>
        <v>#N/A</v>
      </c>
      <c r="U368" t="e">
        <f>IF($K$368="","",VLOOKUP($K$368,'03_Thresholds_Archetypes'!$A:$M,10,FALSE))</f>
        <v>#N/A</v>
      </c>
      <c r="V368" t="e">
        <f>IF($K$368="","",VLOOKUP($K$368,'03_Thresholds_Archetypes'!$A:$M,11,FALSE))</f>
        <v>#N/A</v>
      </c>
      <c r="W368" t="e">
        <f>IF($K$368="","",VLOOKUP($K$368,'03_Thresholds_Archetypes'!$A:$M,12,FALSE))</f>
        <v>#N/A</v>
      </c>
      <c r="X368" t="e">
        <f>IF($K$368="","",VLOOKUP($K$368,'03_Thresholds_Archetypes'!$A:$M,13,FALSE))</f>
        <v>#N/A</v>
      </c>
      <c r="Y368" t="e">
        <f>IF($K$368="","",LOOKUP($L368,$M368:$R368,$S368:$X368))</f>
        <v>#N/A</v>
      </c>
      <c r="Z368">
        <f>IFERROR(VLOOKUP($A$368,'02_Benchmarks_by_NACE'!$A:$J,7,FALSE),"")</f>
        <v>0.64500000000000002</v>
      </c>
      <c r="AA368">
        <f>IFERROR(VLOOKUP($A$368,'02_Benchmarks_by_NACE'!$A:$J,8,FALSE),"")</f>
        <v>0.96750000000000003</v>
      </c>
      <c r="AB368">
        <f>IFERROR(VLOOKUP($A$368,'02_Benchmarks_by_NACE'!$A:$J,9,FALSE),"")</f>
        <v>1</v>
      </c>
      <c r="AC368">
        <f>IF(Z368="","",IF(LOWER($G$368)="lower_is_better",IF($L368&lt;=Z368*0.4,3,IF($L368&lt;=Z368*0.7,2,IF($L368&lt;=Z368,0,IF($L368&lt;=AB368,-2,-3)))),IF($L368&gt;=Z368*1.6,3,IF($L368&gt;=Z368*1.3,2,IF($L368&gt;=Z368,0,IF($L368&gt;=Z368/2,-2,-3))))))</f>
        <v>-3</v>
      </c>
      <c r="AD368" t="e">
        <f>IF($K$368&lt;&gt;"",Y368,IF(Z368&lt;&gt;"",AC368,""))</f>
        <v>#N/A</v>
      </c>
      <c r="AE368" t="e">
        <f>IF(AD368="","",VLOOKUP(AD368,'04_WUStG_Mapping'!$A:$B,2,TRUE))</f>
        <v>#N/A</v>
      </c>
    </row>
    <row r="369" spans="1:31" x14ac:dyDescent="0.2">
      <c r="A369" t="s">
        <v>381</v>
      </c>
      <c r="B369" t="s">
        <v>648</v>
      </c>
      <c r="C369" t="s">
        <v>721</v>
      </c>
      <c r="D369" t="s">
        <v>860</v>
      </c>
      <c r="E369" t="s">
        <v>1305</v>
      </c>
      <c r="F369" t="s">
        <v>1602</v>
      </c>
      <c r="G369" t="s">
        <v>1627</v>
      </c>
      <c r="H369" t="s">
        <v>1663</v>
      </c>
      <c r="I369" t="s">
        <v>1632</v>
      </c>
      <c r="J369" t="s">
        <v>1700</v>
      </c>
      <c r="K369" t="s">
        <v>1775</v>
      </c>
      <c r="M369" t="e">
        <f>IF($K$369="","",VLOOKUP($K$369,'03_Thresholds_Archetypes'!$A:$M,2,FALSE))</f>
        <v>#N/A</v>
      </c>
      <c r="N369" t="e">
        <f>IF($K$369="","",VLOOKUP($K$369,'03_Thresholds_Archetypes'!$A:$M,3,FALSE))</f>
        <v>#N/A</v>
      </c>
      <c r="O369" t="e">
        <f>IF($K$369="","",VLOOKUP($K$369,'03_Thresholds_Archetypes'!$A:$M,4,FALSE))</f>
        <v>#N/A</v>
      </c>
      <c r="P369" t="e">
        <f>IF($K$369="","",VLOOKUP($K$369,'03_Thresholds_Archetypes'!$A:$M,5,FALSE))</f>
        <v>#N/A</v>
      </c>
      <c r="Q369" t="e">
        <f>IF($K$369="","",VLOOKUP($K$369,'03_Thresholds_Archetypes'!$A:$M,6,FALSE))</f>
        <v>#N/A</v>
      </c>
      <c r="R369" t="e">
        <f>IF($K$369="","",VLOOKUP($K$369,'03_Thresholds_Archetypes'!$A:$M,7,FALSE))</f>
        <v>#N/A</v>
      </c>
      <c r="S369" t="e">
        <f>IF($K$369="","",VLOOKUP($K$369,'03_Thresholds_Archetypes'!$A:$M,8,FALSE))</f>
        <v>#N/A</v>
      </c>
      <c r="T369" t="e">
        <f>IF($K$369="","",VLOOKUP($K$369,'03_Thresholds_Archetypes'!$A:$M,9,FALSE))</f>
        <v>#N/A</v>
      </c>
      <c r="U369" t="e">
        <f>IF($K$369="","",VLOOKUP($K$369,'03_Thresholds_Archetypes'!$A:$M,10,FALSE))</f>
        <v>#N/A</v>
      </c>
      <c r="V369" t="e">
        <f>IF($K$369="","",VLOOKUP($K$369,'03_Thresholds_Archetypes'!$A:$M,11,FALSE))</f>
        <v>#N/A</v>
      </c>
      <c r="W369" t="e">
        <f>IF($K$369="","",VLOOKUP($K$369,'03_Thresholds_Archetypes'!$A:$M,12,FALSE))</f>
        <v>#N/A</v>
      </c>
      <c r="X369" t="e">
        <f>IF($K$369="","",VLOOKUP($K$369,'03_Thresholds_Archetypes'!$A:$M,13,FALSE))</f>
        <v>#N/A</v>
      </c>
      <c r="Y369" t="e">
        <f>IF($K$369="","",LOOKUP($L369,$M369:$R369,$S369:$X369))</f>
        <v>#N/A</v>
      </c>
      <c r="Z369">
        <f>IFERROR(VLOOKUP($A$369,'02_Benchmarks_by_NACE'!$A:$J,7,FALSE),"")</f>
        <v>15.5</v>
      </c>
      <c r="AA369">
        <f>IFERROR(VLOOKUP($A$369,'02_Benchmarks_by_NACE'!$A:$J,8,FALSE),"")</f>
        <v>23.25</v>
      </c>
      <c r="AB369">
        <f>IFERROR(VLOOKUP($A$369,'02_Benchmarks_by_NACE'!$A:$J,9,FALSE),"")</f>
        <v>38.75</v>
      </c>
      <c r="AC369">
        <f>IF(Z369="","",IF(LOWER($G$369)="lower_is_better",IF($L369&lt;=Z369*0.4,3,IF($L369&lt;=Z369*0.7,2,IF($L369&lt;=Z369,0,IF($L369&lt;=AB369,-2,-3)))),IF($L369&gt;=Z369*1.6,3,IF($L369&gt;=Z369*1.3,2,IF($L369&gt;=Z369,0,IF($L369&gt;=Z369/2,-2,-3))))))</f>
        <v>3</v>
      </c>
      <c r="AD369" t="e">
        <f>IF($K$369&lt;&gt;"",Y369,IF(Z369&lt;&gt;"",AC369,""))</f>
        <v>#N/A</v>
      </c>
      <c r="AE369" t="e">
        <f>IF(AD369="","",VLOOKUP(AD369,'04_WUStG_Mapping'!$A:$B,2,TRUE))</f>
        <v>#N/A</v>
      </c>
    </row>
    <row r="370" spans="1:31" x14ac:dyDescent="0.2">
      <c r="A370" t="s">
        <v>382</v>
      </c>
      <c r="B370" t="s">
        <v>648</v>
      </c>
      <c r="C370" t="s">
        <v>721</v>
      </c>
      <c r="D370" t="s">
        <v>860</v>
      </c>
      <c r="E370" t="s">
        <v>1306</v>
      </c>
      <c r="F370" t="s">
        <v>1608</v>
      </c>
      <c r="G370" t="s">
        <v>1626</v>
      </c>
      <c r="H370" t="s">
        <v>1664</v>
      </c>
      <c r="I370" t="s">
        <v>1686</v>
      </c>
      <c r="J370" t="s">
        <v>1700</v>
      </c>
      <c r="K370" t="s">
        <v>1774</v>
      </c>
      <c r="M370" t="e">
        <f>IF($K$370="","",VLOOKUP($K$370,'03_Thresholds_Archetypes'!$A:$M,2,FALSE))</f>
        <v>#N/A</v>
      </c>
      <c r="N370" t="e">
        <f>IF($K$370="","",VLOOKUP($K$370,'03_Thresholds_Archetypes'!$A:$M,3,FALSE))</f>
        <v>#N/A</v>
      </c>
      <c r="O370" t="e">
        <f>IF($K$370="","",VLOOKUP($K$370,'03_Thresholds_Archetypes'!$A:$M,4,FALSE))</f>
        <v>#N/A</v>
      </c>
      <c r="P370" t="e">
        <f>IF($K$370="","",VLOOKUP($K$370,'03_Thresholds_Archetypes'!$A:$M,5,FALSE))</f>
        <v>#N/A</v>
      </c>
      <c r="Q370" t="e">
        <f>IF($K$370="","",VLOOKUP($K$370,'03_Thresholds_Archetypes'!$A:$M,6,FALSE))</f>
        <v>#N/A</v>
      </c>
      <c r="R370" t="e">
        <f>IF($K$370="","",VLOOKUP($K$370,'03_Thresholds_Archetypes'!$A:$M,7,FALSE))</f>
        <v>#N/A</v>
      </c>
      <c r="S370" t="e">
        <f>IF($K$370="","",VLOOKUP($K$370,'03_Thresholds_Archetypes'!$A:$M,8,FALSE))</f>
        <v>#N/A</v>
      </c>
      <c r="T370" t="e">
        <f>IF($K$370="","",VLOOKUP($K$370,'03_Thresholds_Archetypes'!$A:$M,9,FALSE))</f>
        <v>#N/A</v>
      </c>
      <c r="U370" t="e">
        <f>IF($K$370="","",VLOOKUP($K$370,'03_Thresholds_Archetypes'!$A:$M,10,FALSE))</f>
        <v>#N/A</v>
      </c>
      <c r="V370" t="e">
        <f>IF($K$370="","",VLOOKUP($K$370,'03_Thresholds_Archetypes'!$A:$M,11,FALSE))</f>
        <v>#N/A</v>
      </c>
      <c r="W370" t="e">
        <f>IF($K$370="","",VLOOKUP($K$370,'03_Thresholds_Archetypes'!$A:$M,12,FALSE))</f>
        <v>#N/A</v>
      </c>
      <c r="X370" t="e">
        <f>IF($K$370="","",VLOOKUP($K$370,'03_Thresholds_Archetypes'!$A:$M,13,FALSE))</f>
        <v>#N/A</v>
      </c>
      <c r="Y370" t="e">
        <f>IF($K$370="","",LOOKUP($L370,$M370:$R370,$S370:$X370))</f>
        <v>#N/A</v>
      </c>
      <c r="Z370">
        <f>IFERROR(VLOOKUP($A$370,'02_Benchmarks_by_NACE'!$A:$J,7,FALSE),"")</f>
        <v>1.5</v>
      </c>
      <c r="AA370">
        <f>IFERROR(VLOOKUP($A$370,'02_Benchmarks_by_NACE'!$A:$J,8,FALSE),"")</f>
        <v>2.25</v>
      </c>
      <c r="AB370">
        <f>IFERROR(VLOOKUP($A$370,'02_Benchmarks_by_NACE'!$A:$J,9,FALSE),"")</f>
        <v>3.75</v>
      </c>
      <c r="AC370">
        <f>IF(Z370="","",IF(LOWER($G$370)="lower_is_better",IF($L370&lt;=Z370*0.4,3,IF($L370&lt;=Z370*0.7,2,IF($L370&lt;=Z370,0,IF($L370&lt;=AB370,-2,-3)))),IF($L370&gt;=Z370*1.6,3,IF($L370&gt;=Z370*1.3,2,IF($L370&gt;=Z370,0,IF($L370&gt;=Z370/2,-2,-3))))))</f>
        <v>-3</v>
      </c>
      <c r="AD370" t="e">
        <f>IF($K$370&lt;&gt;"",Y370,IF(Z370&lt;&gt;"",AC370,""))</f>
        <v>#N/A</v>
      </c>
      <c r="AE370" t="e">
        <f>IF(AD370="","",VLOOKUP(AD370,'04_WUStG_Mapping'!$A:$B,2,TRUE))</f>
        <v>#N/A</v>
      </c>
    </row>
    <row r="371" spans="1:31" x14ac:dyDescent="0.2">
      <c r="A371" t="s">
        <v>383</v>
      </c>
      <c r="B371" t="s">
        <v>648</v>
      </c>
      <c r="C371" t="s">
        <v>718</v>
      </c>
      <c r="D371" t="s">
        <v>861</v>
      </c>
      <c r="E371" t="s">
        <v>1307</v>
      </c>
      <c r="F371" t="s">
        <v>1609</v>
      </c>
      <c r="G371" t="s">
        <v>1627</v>
      </c>
      <c r="H371" t="s">
        <v>1665</v>
      </c>
      <c r="I371" t="s">
        <v>1687</v>
      </c>
      <c r="J371" t="s">
        <v>1701</v>
      </c>
      <c r="K371" t="s">
        <v>1756</v>
      </c>
      <c r="M371">
        <f>IF($K$371="","",VLOOKUP($K$371,'03_Thresholds_Archetypes'!$A:$M,2,FALSE))</f>
        <v>0</v>
      </c>
      <c r="N371">
        <f>IF($K$371="","",VLOOKUP($K$371,'03_Thresholds_Archetypes'!$A:$M,3,FALSE))</f>
        <v>0.5</v>
      </c>
      <c r="O371">
        <f>IF($K$371="","",VLOOKUP($K$371,'03_Thresholds_Archetypes'!$A:$M,4,FALSE))</f>
        <v>0.75</v>
      </c>
      <c r="P371">
        <f>IF($K$371="","",VLOOKUP($K$371,'03_Thresholds_Archetypes'!$A:$M,5,FALSE))</f>
        <v>1</v>
      </c>
      <c r="Q371">
        <f>IF($K$371="","",VLOOKUP($K$371,'03_Thresholds_Archetypes'!$A:$M,6,FALSE))</f>
        <v>1.2</v>
      </c>
      <c r="R371">
        <f>IF($K$371="","",VLOOKUP($K$371,'03_Thresholds_Archetypes'!$A:$M,7,FALSE))</f>
        <v>1000000000</v>
      </c>
      <c r="S371">
        <f>IF($K$371="","",VLOOKUP($K$371,'03_Thresholds_Archetypes'!$A:$M,8,FALSE))</f>
        <v>3</v>
      </c>
      <c r="T371">
        <f>IF($K$371="","",VLOOKUP($K$371,'03_Thresholds_Archetypes'!$A:$M,9,FALSE))</f>
        <v>2</v>
      </c>
      <c r="U371">
        <f>IF($K$371="","",VLOOKUP($K$371,'03_Thresholds_Archetypes'!$A:$M,10,FALSE))</f>
        <v>0</v>
      </c>
      <c r="V371">
        <f>IF($K$371="","",VLOOKUP($K$371,'03_Thresholds_Archetypes'!$A:$M,11,FALSE))</f>
        <v>-2</v>
      </c>
      <c r="W371">
        <f>IF($K$371="","",VLOOKUP($K$371,'03_Thresholds_Archetypes'!$A:$M,12,FALSE))</f>
        <v>-3</v>
      </c>
      <c r="X371">
        <f>IF($K$371="","",VLOOKUP($K$371,'03_Thresholds_Archetypes'!$A:$M,13,FALSE))</f>
        <v>-3</v>
      </c>
      <c r="Y371">
        <f>IF($K$371="","",LOOKUP($L371,$M371:$R371,$S371:$X371))</f>
        <v>3</v>
      </c>
      <c r="Z371">
        <f>IFERROR(VLOOKUP($A$371,'02_Benchmarks_by_NACE'!$A:$J,7,FALSE),"")</f>
        <v>1</v>
      </c>
      <c r="AA371">
        <f>IFERROR(VLOOKUP($A$371,'02_Benchmarks_by_NACE'!$A:$J,8,FALSE),"")</f>
        <v>1.2</v>
      </c>
      <c r="AB371">
        <f>IFERROR(VLOOKUP($A$371,'02_Benchmarks_by_NACE'!$A:$J,9,FALSE),"")</f>
        <v>1.5</v>
      </c>
      <c r="AC371">
        <f>IF(Z371="","",IF(LOWER($G$371)="lower_is_better",IF($L371&lt;=Z371*0.4,3,IF($L371&lt;=Z371*0.7,2,IF($L371&lt;=Z371,0,IF($L371&lt;=AB371,-2,-3)))),IF($L371&gt;=Z371*1.6,3,IF($L371&gt;=Z371*1.3,2,IF($L371&gt;=Z371,0,IF($L371&gt;=Z371/2,-2,-3))))))</f>
        <v>3</v>
      </c>
      <c r="AD371">
        <f>IF($K$371&lt;&gt;"",Y371,IF(Z371&lt;&gt;"",AC371,""))</f>
        <v>3</v>
      </c>
      <c r="AE371">
        <f>IF(AD371="","",VLOOKUP(AD371,'04_WUStG_Mapping'!$A:$B,2,TRUE))</f>
        <v>0</v>
      </c>
    </row>
    <row r="372" spans="1:31" x14ac:dyDescent="0.2">
      <c r="A372" t="s">
        <v>384</v>
      </c>
      <c r="B372" t="s">
        <v>648</v>
      </c>
      <c r="C372" t="s">
        <v>718</v>
      </c>
      <c r="D372" t="s">
        <v>861</v>
      </c>
      <c r="E372" t="s">
        <v>1308</v>
      </c>
      <c r="F372" t="s">
        <v>1602</v>
      </c>
      <c r="G372" t="s">
        <v>1626</v>
      </c>
      <c r="H372" t="s">
        <v>1666</v>
      </c>
      <c r="I372" t="s">
        <v>1687</v>
      </c>
      <c r="J372" t="s">
        <v>1702</v>
      </c>
      <c r="K372" t="s">
        <v>1753</v>
      </c>
      <c r="M372">
        <f>IF($K$372="","",VLOOKUP($K$372,'03_Thresholds_Archetypes'!$A:$M,2,FALSE))</f>
        <v>0</v>
      </c>
      <c r="N372">
        <f>IF($K$372="","",VLOOKUP($K$372,'03_Thresholds_Archetypes'!$A:$M,3,FALSE))</f>
        <v>30</v>
      </c>
      <c r="O372">
        <f>IF($K$372="","",VLOOKUP($K$372,'03_Thresholds_Archetypes'!$A:$M,4,FALSE))</f>
        <v>50</v>
      </c>
      <c r="P372">
        <f>IF($K$372="","",VLOOKUP($K$372,'03_Thresholds_Archetypes'!$A:$M,5,FALSE))</f>
        <v>70</v>
      </c>
      <c r="Q372">
        <f>IF($K$372="","",VLOOKUP($K$372,'03_Thresholds_Archetypes'!$A:$M,6,FALSE))</f>
        <v>90</v>
      </c>
      <c r="R372">
        <f>IF($K$372="","",VLOOKUP($K$372,'03_Thresholds_Archetypes'!$A:$M,7,FALSE))</f>
        <v>1000000000</v>
      </c>
      <c r="S372">
        <f>IF($K$372="","",VLOOKUP($K$372,'03_Thresholds_Archetypes'!$A:$M,8,FALSE))</f>
        <v>-3</v>
      </c>
      <c r="T372">
        <f>IF($K$372="","",VLOOKUP($K$372,'03_Thresholds_Archetypes'!$A:$M,9,FALSE))</f>
        <v>-2</v>
      </c>
      <c r="U372">
        <f>IF($K$372="","",VLOOKUP($K$372,'03_Thresholds_Archetypes'!$A:$M,10,FALSE))</f>
        <v>0</v>
      </c>
      <c r="V372">
        <f>IF($K$372="","",VLOOKUP($K$372,'03_Thresholds_Archetypes'!$A:$M,11,FALSE))</f>
        <v>2</v>
      </c>
      <c r="W372">
        <f>IF($K$372="","",VLOOKUP($K$372,'03_Thresholds_Archetypes'!$A:$M,12,FALSE))</f>
        <v>3</v>
      </c>
      <c r="X372">
        <f>IF($K$372="","",VLOOKUP($K$372,'03_Thresholds_Archetypes'!$A:$M,13,FALSE))</f>
        <v>3</v>
      </c>
      <c r="Y372">
        <f>IF($K$372="","",LOOKUP($L372,$M372:$R372,$S372:$X372))</f>
        <v>-3</v>
      </c>
      <c r="Z372">
        <f>IFERROR(VLOOKUP($A$372,'02_Benchmarks_by_NACE'!$A:$J,7,FALSE),"")</f>
        <v>50</v>
      </c>
      <c r="AA372">
        <f>IFERROR(VLOOKUP($A$372,'02_Benchmarks_by_NACE'!$A:$J,8,FALSE),"")</f>
        <v>75</v>
      </c>
      <c r="AB372">
        <f>IFERROR(VLOOKUP($A$372,'02_Benchmarks_by_NACE'!$A:$J,9,FALSE),"")</f>
        <v>100</v>
      </c>
      <c r="AC372">
        <f>IF(Z372="","",IF(LOWER($G$372)="lower_is_better",IF($L372&lt;=Z372*0.4,3,IF($L372&lt;=Z372*0.7,2,IF($L372&lt;=Z372,0,IF($L372&lt;=AB372,-2,-3)))),IF($L372&gt;=Z372*1.6,3,IF($L372&gt;=Z372*1.3,2,IF($L372&gt;=Z372,0,IF($L372&gt;=Z372/2,-2,-3))))))</f>
        <v>-3</v>
      </c>
      <c r="AD372">
        <f>IF($K$372&lt;&gt;"",Y372,IF(Z372&lt;&gt;"",AC372,""))</f>
        <v>-3</v>
      </c>
      <c r="AE372">
        <f>IF(AD372="","",VLOOKUP(AD372,'04_WUStG_Mapping'!$A:$B,2,TRUE))</f>
        <v>25</v>
      </c>
    </row>
    <row r="373" spans="1:31" x14ac:dyDescent="0.2">
      <c r="A373" t="s">
        <v>385</v>
      </c>
      <c r="B373" t="s">
        <v>648</v>
      </c>
      <c r="C373" t="s">
        <v>718</v>
      </c>
      <c r="D373" t="s">
        <v>861</v>
      </c>
      <c r="E373" t="s">
        <v>1309</v>
      </c>
      <c r="F373" t="s">
        <v>1602</v>
      </c>
      <c r="G373" t="s">
        <v>1627</v>
      </c>
      <c r="H373" t="s">
        <v>1667</v>
      </c>
      <c r="I373" t="s">
        <v>1687</v>
      </c>
      <c r="J373" t="s">
        <v>1702</v>
      </c>
      <c r="K373" t="s">
        <v>1756</v>
      </c>
      <c r="M373">
        <f>IF($K$373="","",VLOOKUP($K$373,'03_Thresholds_Archetypes'!$A:$M,2,FALSE))</f>
        <v>0</v>
      </c>
      <c r="N373">
        <f>IF($K$373="","",VLOOKUP($K$373,'03_Thresholds_Archetypes'!$A:$M,3,FALSE))</f>
        <v>0.5</v>
      </c>
      <c r="O373">
        <f>IF($K$373="","",VLOOKUP($K$373,'03_Thresholds_Archetypes'!$A:$M,4,FALSE))</f>
        <v>0.75</v>
      </c>
      <c r="P373">
        <f>IF($K$373="","",VLOOKUP($K$373,'03_Thresholds_Archetypes'!$A:$M,5,FALSE))</f>
        <v>1</v>
      </c>
      <c r="Q373">
        <f>IF($K$373="","",VLOOKUP($K$373,'03_Thresholds_Archetypes'!$A:$M,6,FALSE))</f>
        <v>1.2</v>
      </c>
      <c r="R373">
        <f>IF($K$373="","",VLOOKUP($K$373,'03_Thresholds_Archetypes'!$A:$M,7,FALSE))</f>
        <v>1000000000</v>
      </c>
      <c r="S373">
        <f>IF($K$373="","",VLOOKUP($K$373,'03_Thresholds_Archetypes'!$A:$M,8,FALSE))</f>
        <v>3</v>
      </c>
      <c r="T373">
        <f>IF($K$373="","",VLOOKUP($K$373,'03_Thresholds_Archetypes'!$A:$M,9,FALSE))</f>
        <v>2</v>
      </c>
      <c r="U373">
        <f>IF($K$373="","",VLOOKUP($K$373,'03_Thresholds_Archetypes'!$A:$M,10,FALSE))</f>
        <v>0</v>
      </c>
      <c r="V373">
        <f>IF($K$373="","",VLOOKUP($K$373,'03_Thresholds_Archetypes'!$A:$M,11,FALSE))</f>
        <v>-2</v>
      </c>
      <c r="W373">
        <f>IF($K$373="","",VLOOKUP($K$373,'03_Thresholds_Archetypes'!$A:$M,12,FALSE))</f>
        <v>-3</v>
      </c>
      <c r="X373">
        <f>IF($K$373="","",VLOOKUP($K$373,'03_Thresholds_Archetypes'!$A:$M,13,FALSE))</f>
        <v>-3</v>
      </c>
      <c r="Y373">
        <f>IF($K$373="","",LOOKUP($L373,$M373:$R373,$S373:$X373))</f>
        <v>3</v>
      </c>
      <c r="Z373">
        <f>IFERROR(VLOOKUP($A$373,'02_Benchmarks_by_NACE'!$A:$J,7,FALSE),"")</f>
        <v>1</v>
      </c>
      <c r="AA373">
        <f>IFERROR(VLOOKUP($A$373,'02_Benchmarks_by_NACE'!$A:$J,8,FALSE),"")</f>
        <v>1.2</v>
      </c>
      <c r="AB373">
        <f>IFERROR(VLOOKUP($A$373,'02_Benchmarks_by_NACE'!$A:$J,9,FALSE),"")</f>
        <v>1.5</v>
      </c>
      <c r="AC373">
        <f>IF(Z373="","",IF(LOWER($G$373)="lower_is_better",IF($L373&lt;=Z373*0.4,3,IF($L373&lt;=Z373*0.7,2,IF($L373&lt;=Z373,0,IF($L373&lt;=AB373,-2,-3)))),IF($L373&gt;=Z373*1.6,3,IF($L373&gt;=Z373*1.3,2,IF($L373&gt;=Z373,0,IF($L373&gt;=Z373/2,-2,-3))))))</f>
        <v>3</v>
      </c>
      <c r="AD373">
        <f>IF($K$373&lt;&gt;"",Y373,IF(Z373&lt;&gt;"",AC373,""))</f>
        <v>3</v>
      </c>
      <c r="AE373">
        <f>IF(AD373="","",VLOOKUP(AD373,'04_WUStG_Mapping'!$A:$B,2,TRUE))</f>
        <v>0</v>
      </c>
    </row>
    <row r="374" spans="1:31" x14ac:dyDescent="0.2">
      <c r="A374" t="s">
        <v>386</v>
      </c>
      <c r="B374" t="s">
        <v>648</v>
      </c>
      <c r="C374" t="s">
        <v>718</v>
      </c>
      <c r="D374" t="s">
        <v>862</v>
      </c>
      <c r="E374" t="s">
        <v>1310</v>
      </c>
      <c r="F374" t="s">
        <v>1620</v>
      </c>
      <c r="G374" t="s">
        <v>1627</v>
      </c>
      <c r="H374" t="s">
        <v>1678</v>
      </c>
      <c r="I374" t="s">
        <v>1684</v>
      </c>
      <c r="J374" t="s">
        <v>1712</v>
      </c>
      <c r="K374" t="s">
        <v>1775</v>
      </c>
      <c r="M374" t="e">
        <f>IF($K$374="","",VLOOKUP($K$374,'03_Thresholds_Archetypes'!$A:$M,2,FALSE))</f>
        <v>#N/A</v>
      </c>
      <c r="N374" t="e">
        <f>IF($K$374="","",VLOOKUP($K$374,'03_Thresholds_Archetypes'!$A:$M,3,FALSE))</f>
        <v>#N/A</v>
      </c>
      <c r="O374" t="e">
        <f>IF($K$374="","",VLOOKUP($K$374,'03_Thresholds_Archetypes'!$A:$M,4,FALSE))</f>
        <v>#N/A</v>
      </c>
      <c r="P374" t="e">
        <f>IF($K$374="","",VLOOKUP($K$374,'03_Thresholds_Archetypes'!$A:$M,5,FALSE))</f>
        <v>#N/A</v>
      </c>
      <c r="Q374" t="e">
        <f>IF($K$374="","",VLOOKUP($K$374,'03_Thresholds_Archetypes'!$A:$M,6,FALSE))</f>
        <v>#N/A</v>
      </c>
      <c r="R374" t="e">
        <f>IF($K$374="","",VLOOKUP($K$374,'03_Thresholds_Archetypes'!$A:$M,7,FALSE))</f>
        <v>#N/A</v>
      </c>
      <c r="S374" t="e">
        <f>IF($K$374="","",VLOOKUP($K$374,'03_Thresholds_Archetypes'!$A:$M,8,FALSE))</f>
        <v>#N/A</v>
      </c>
      <c r="T374" t="e">
        <f>IF($K$374="","",VLOOKUP($K$374,'03_Thresholds_Archetypes'!$A:$M,9,FALSE))</f>
        <v>#N/A</v>
      </c>
      <c r="U374" t="e">
        <f>IF($K$374="","",VLOOKUP($K$374,'03_Thresholds_Archetypes'!$A:$M,10,FALSE))</f>
        <v>#N/A</v>
      </c>
      <c r="V374" t="e">
        <f>IF($K$374="","",VLOOKUP($K$374,'03_Thresholds_Archetypes'!$A:$M,11,FALSE))</f>
        <v>#N/A</v>
      </c>
      <c r="W374" t="e">
        <f>IF($K$374="","",VLOOKUP($K$374,'03_Thresholds_Archetypes'!$A:$M,12,FALSE))</f>
        <v>#N/A</v>
      </c>
      <c r="X374" t="e">
        <f>IF($K$374="","",VLOOKUP($K$374,'03_Thresholds_Archetypes'!$A:$M,13,FALSE))</f>
        <v>#N/A</v>
      </c>
      <c r="Y374" t="e">
        <f>IF($K$374="","",LOOKUP($L374,$M374:$R374,$S374:$X374))</f>
        <v>#N/A</v>
      </c>
      <c r="Z374">
        <f>IFERROR(VLOOKUP($A$374,'02_Benchmarks_by_NACE'!$A:$J,7,FALSE),"")</f>
        <v>175.5</v>
      </c>
      <c r="AA374">
        <f>IFERROR(VLOOKUP($A$374,'02_Benchmarks_by_NACE'!$A:$J,8,FALSE),"")</f>
        <v>263.25</v>
      </c>
      <c r="AB374">
        <f>IFERROR(VLOOKUP($A$374,'02_Benchmarks_by_NACE'!$A:$J,9,FALSE),"")</f>
        <v>438.75</v>
      </c>
      <c r="AC374">
        <f>IF(Z374="","",IF(LOWER($G$374)="lower_is_better",IF($L374&lt;=Z374*0.4,3,IF($L374&lt;=Z374*0.7,2,IF($L374&lt;=Z374,0,IF($L374&lt;=AB374,-2,-3)))),IF($L374&gt;=Z374*1.6,3,IF($L374&gt;=Z374*1.3,2,IF($L374&gt;=Z374,0,IF($L374&gt;=Z374/2,-2,-3))))))</f>
        <v>3</v>
      </c>
      <c r="AD374" t="e">
        <f>IF($K$374&lt;&gt;"",Y374,IF(Z374&lt;&gt;"",AC374,""))</f>
        <v>#N/A</v>
      </c>
      <c r="AE374" t="e">
        <f>IF(AD374="","",VLOOKUP(AD374,'04_WUStG_Mapping'!$A:$B,2,TRUE))</f>
        <v>#N/A</v>
      </c>
    </row>
    <row r="375" spans="1:31" x14ac:dyDescent="0.2">
      <c r="A375" t="s">
        <v>387</v>
      </c>
      <c r="B375" t="s">
        <v>648</v>
      </c>
      <c r="C375" t="s">
        <v>718</v>
      </c>
      <c r="D375" t="s">
        <v>862</v>
      </c>
      <c r="E375" t="s">
        <v>1311</v>
      </c>
      <c r="F375" t="s">
        <v>1621</v>
      </c>
      <c r="G375" t="s">
        <v>1626</v>
      </c>
      <c r="H375" t="s">
        <v>1666</v>
      </c>
      <c r="I375" t="s">
        <v>1687</v>
      </c>
      <c r="J375" t="s">
        <v>1712</v>
      </c>
      <c r="K375" t="s">
        <v>1753</v>
      </c>
      <c r="M375">
        <f>IF($K$375="","",VLOOKUP($K$375,'03_Thresholds_Archetypes'!$A:$M,2,FALSE))</f>
        <v>0</v>
      </c>
      <c r="N375">
        <f>IF($K$375="","",VLOOKUP($K$375,'03_Thresholds_Archetypes'!$A:$M,3,FALSE))</f>
        <v>30</v>
      </c>
      <c r="O375">
        <f>IF($K$375="","",VLOOKUP($K$375,'03_Thresholds_Archetypes'!$A:$M,4,FALSE))</f>
        <v>50</v>
      </c>
      <c r="P375">
        <f>IF($K$375="","",VLOOKUP($K$375,'03_Thresholds_Archetypes'!$A:$M,5,FALSE))</f>
        <v>70</v>
      </c>
      <c r="Q375">
        <f>IF($K$375="","",VLOOKUP($K$375,'03_Thresholds_Archetypes'!$A:$M,6,FALSE))</f>
        <v>90</v>
      </c>
      <c r="R375">
        <f>IF($K$375="","",VLOOKUP($K$375,'03_Thresholds_Archetypes'!$A:$M,7,FALSE))</f>
        <v>1000000000</v>
      </c>
      <c r="S375">
        <f>IF($K$375="","",VLOOKUP($K$375,'03_Thresholds_Archetypes'!$A:$M,8,FALSE))</f>
        <v>-3</v>
      </c>
      <c r="T375">
        <f>IF($K$375="","",VLOOKUP($K$375,'03_Thresholds_Archetypes'!$A:$M,9,FALSE))</f>
        <v>-2</v>
      </c>
      <c r="U375">
        <f>IF($K$375="","",VLOOKUP($K$375,'03_Thresholds_Archetypes'!$A:$M,10,FALSE))</f>
        <v>0</v>
      </c>
      <c r="V375">
        <f>IF($K$375="","",VLOOKUP($K$375,'03_Thresholds_Archetypes'!$A:$M,11,FALSE))</f>
        <v>2</v>
      </c>
      <c r="W375">
        <f>IF($K$375="","",VLOOKUP($K$375,'03_Thresholds_Archetypes'!$A:$M,12,FALSE))</f>
        <v>3</v>
      </c>
      <c r="X375">
        <f>IF($K$375="","",VLOOKUP($K$375,'03_Thresholds_Archetypes'!$A:$M,13,FALSE))</f>
        <v>3</v>
      </c>
      <c r="Y375">
        <f>IF($K$375="","",LOOKUP($L375,$M375:$R375,$S375:$X375))</f>
        <v>-3</v>
      </c>
      <c r="Z375">
        <f>IFERROR(VLOOKUP($A$375,'02_Benchmarks_by_NACE'!$A:$J,7,FALSE),"")</f>
        <v>50</v>
      </c>
      <c r="AA375">
        <f>IFERROR(VLOOKUP($A$375,'02_Benchmarks_by_NACE'!$A:$J,8,FALSE),"")</f>
        <v>75</v>
      </c>
      <c r="AB375">
        <f>IFERROR(VLOOKUP($A$375,'02_Benchmarks_by_NACE'!$A:$J,9,FALSE),"")</f>
        <v>100</v>
      </c>
      <c r="AC375">
        <f>IF(Z375="","",IF(LOWER($G$375)="lower_is_better",IF($L375&lt;=Z375*0.4,3,IF($L375&lt;=Z375*0.7,2,IF($L375&lt;=Z375,0,IF($L375&lt;=AB375,-2,-3)))),IF($L375&gt;=Z375*1.6,3,IF($L375&gt;=Z375*1.3,2,IF($L375&gt;=Z375,0,IF($L375&gt;=Z375/2,-2,-3))))))</f>
        <v>-3</v>
      </c>
      <c r="AD375">
        <f>IF($K$375&lt;&gt;"",Y375,IF(Z375&lt;&gt;"",AC375,""))</f>
        <v>-3</v>
      </c>
      <c r="AE375">
        <f>IF(AD375="","",VLOOKUP(AD375,'04_WUStG_Mapping'!$A:$B,2,TRUE))</f>
        <v>25</v>
      </c>
    </row>
    <row r="376" spans="1:31" x14ac:dyDescent="0.2">
      <c r="A376" t="s">
        <v>388</v>
      </c>
      <c r="B376" t="s">
        <v>648</v>
      </c>
      <c r="C376" t="s">
        <v>718</v>
      </c>
      <c r="D376" t="s">
        <v>862</v>
      </c>
      <c r="E376" t="s">
        <v>1312</v>
      </c>
      <c r="F376" t="s">
        <v>1621</v>
      </c>
      <c r="G376" t="s">
        <v>1626</v>
      </c>
      <c r="H376" t="s">
        <v>1666</v>
      </c>
      <c r="I376" t="s">
        <v>1687</v>
      </c>
      <c r="J376" t="s">
        <v>1712</v>
      </c>
      <c r="K376" t="s">
        <v>1753</v>
      </c>
      <c r="M376">
        <f>IF($K$376="","",VLOOKUP($K$376,'03_Thresholds_Archetypes'!$A:$M,2,FALSE))</f>
        <v>0</v>
      </c>
      <c r="N376">
        <f>IF($K$376="","",VLOOKUP($K$376,'03_Thresholds_Archetypes'!$A:$M,3,FALSE))</f>
        <v>30</v>
      </c>
      <c r="O376">
        <f>IF($K$376="","",VLOOKUP($K$376,'03_Thresholds_Archetypes'!$A:$M,4,FALSE))</f>
        <v>50</v>
      </c>
      <c r="P376">
        <f>IF($K$376="","",VLOOKUP($K$376,'03_Thresholds_Archetypes'!$A:$M,5,FALSE))</f>
        <v>70</v>
      </c>
      <c r="Q376">
        <f>IF($K$376="","",VLOOKUP($K$376,'03_Thresholds_Archetypes'!$A:$M,6,FALSE))</f>
        <v>90</v>
      </c>
      <c r="R376">
        <f>IF($K$376="","",VLOOKUP($K$376,'03_Thresholds_Archetypes'!$A:$M,7,FALSE))</f>
        <v>1000000000</v>
      </c>
      <c r="S376">
        <f>IF($K$376="","",VLOOKUP($K$376,'03_Thresholds_Archetypes'!$A:$M,8,FALSE))</f>
        <v>-3</v>
      </c>
      <c r="T376">
        <f>IF($K$376="","",VLOOKUP($K$376,'03_Thresholds_Archetypes'!$A:$M,9,FALSE))</f>
        <v>-2</v>
      </c>
      <c r="U376">
        <f>IF($K$376="","",VLOOKUP($K$376,'03_Thresholds_Archetypes'!$A:$M,10,FALSE))</f>
        <v>0</v>
      </c>
      <c r="V376">
        <f>IF($K$376="","",VLOOKUP($K$376,'03_Thresholds_Archetypes'!$A:$M,11,FALSE))</f>
        <v>2</v>
      </c>
      <c r="W376">
        <f>IF($K$376="","",VLOOKUP($K$376,'03_Thresholds_Archetypes'!$A:$M,12,FALSE))</f>
        <v>3</v>
      </c>
      <c r="X376">
        <f>IF($K$376="","",VLOOKUP($K$376,'03_Thresholds_Archetypes'!$A:$M,13,FALSE))</f>
        <v>3</v>
      </c>
      <c r="Y376">
        <f>IF($K$376="","",LOOKUP($L376,$M376:$R376,$S376:$X376))</f>
        <v>-3</v>
      </c>
      <c r="Z376">
        <f>IFERROR(VLOOKUP($A$376,'02_Benchmarks_by_NACE'!$A:$J,7,FALSE),"")</f>
        <v>50</v>
      </c>
      <c r="AA376">
        <f>IFERROR(VLOOKUP($A$376,'02_Benchmarks_by_NACE'!$A:$J,8,FALSE),"")</f>
        <v>75</v>
      </c>
      <c r="AB376">
        <f>IFERROR(VLOOKUP($A$376,'02_Benchmarks_by_NACE'!$A:$J,9,FALSE),"")</f>
        <v>100</v>
      </c>
      <c r="AC376">
        <f>IF(Z376="","",IF(LOWER($G$376)="lower_is_better",IF($L376&lt;=Z376*0.4,3,IF($L376&lt;=Z376*0.7,2,IF($L376&lt;=Z376,0,IF($L376&lt;=AB376,-2,-3)))),IF($L376&gt;=Z376*1.6,3,IF($L376&gt;=Z376*1.3,2,IF($L376&gt;=Z376,0,IF($L376&gt;=Z376/2,-2,-3))))))</f>
        <v>-3</v>
      </c>
      <c r="AD376">
        <f>IF($K$376&lt;&gt;"",Y376,IF(Z376&lt;&gt;"",AC376,""))</f>
        <v>-3</v>
      </c>
      <c r="AE376">
        <f>IF(AD376="","",VLOOKUP(AD376,'04_WUStG_Mapping'!$A:$B,2,TRUE))</f>
        <v>25</v>
      </c>
    </row>
    <row r="377" spans="1:31" x14ac:dyDescent="0.2">
      <c r="A377" t="s">
        <v>389</v>
      </c>
      <c r="B377" t="s">
        <v>648</v>
      </c>
      <c r="C377" t="s">
        <v>722</v>
      </c>
      <c r="D377" t="s">
        <v>863</v>
      </c>
      <c r="E377" t="s">
        <v>1313</v>
      </c>
      <c r="F377" t="s">
        <v>1602</v>
      </c>
      <c r="G377" t="s">
        <v>1626</v>
      </c>
      <c r="H377" t="s">
        <v>1666</v>
      </c>
      <c r="I377" t="s">
        <v>1684</v>
      </c>
      <c r="J377" t="s">
        <v>1710</v>
      </c>
      <c r="K377" t="s">
        <v>1753</v>
      </c>
      <c r="M377">
        <f>IF($K$377="","",VLOOKUP($K$377,'03_Thresholds_Archetypes'!$A:$M,2,FALSE))</f>
        <v>0</v>
      </c>
      <c r="N377">
        <f>IF($K$377="","",VLOOKUP($K$377,'03_Thresholds_Archetypes'!$A:$M,3,FALSE))</f>
        <v>30</v>
      </c>
      <c r="O377">
        <f>IF($K$377="","",VLOOKUP($K$377,'03_Thresholds_Archetypes'!$A:$M,4,FALSE))</f>
        <v>50</v>
      </c>
      <c r="P377">
        <f>IF($K$377="","",VLOOKUP($K$377,'03_Thresholds_Archetypes'!$A:$M,5,FALSE))</f>
        <v>70</v>
      </c>
      <c r="Q377">
        <f>IF($K$377="","",VLOOKUP($K$377,'03_Thresholds_Archetypes'!$A:$M,6,FALSE))</f>
        <v>90</v>
      </c>
      <c r="R377">
        <f>IF($K$377="","",VLOOKUP($K$377,'03_Thresholds_Archetypes'!$A:$M,7,FALSE))</f>
        <v>1000000000</v>
      </c>
      <c r="S377">
        <f>IF($K$377="","",VLOOKUP($K$377,'03_Thresholds_Archetypes'!$A:$M,8,FALSE))</f>
        <v>-3</v>
      </c>
      <c r="T377">
        <f>IF($K$377="","",VLOOKUP($K$377,'03_Thresholds_Archetypes'!$A:$M,9,FALSE))</f>
        <v>-2</v>
      </c>
      <c r="U377">
        <f>IF($K$377="","",VLOOKUP($K$377,'03_Thresholds_Archetypes'!$A:$M,10,FALSE))</f>
        <v>0</v>
      </c>
      <c r="V377">
        <f>IF($K$377="","",VLOOKUP($K$377,'03_Thresholds_Archetypes'!$A:$M,11,FALSE))</f>
        <v>2</v>
      </c>
      <c r="W377">
        <f>IF($K$377="","",VLOOKUP($K$377,'03_Thresholds_Archetypes'!$A:$M,12,FALSE))</f>
        <v>3</v>
      </c>
      <c r="X377">
        <f>IF($K$377="","",VLOOKUP($K$377,'03_Thresholds_Archetypes'!$A:$M,13,FALSE))</f>
        <v>3</v>
      </c>
      <c r="Y377">
        <f>IF($K$377="","",LOOKUP($L377,$M377:$R377,$S377:$X377))</f>
        <v>-3</v>
      </c>
      <c r="Z377">
        <f>IFERROR(VLOOKUP($A$377,'02_Benchmarks_by_NACE'!$A:$J,7,FALSE),"")</f>
        <v>50</v>
      </c>
      <c r="AA377">
        <f>IFERROR(VLOOKUP($A$377,'02_Benchmarks_by_NACE'!$A:$J,8,FALSE),"")</f>
        <v>75</v>
      </c>
      <c r="AB377">
        <f>IFERROR(VLOOKUP($A$377,'02_Benchmarks_by_NACE'!$A:$J,9,FALSE),"")</f>
        <v>100</v>
      </c>
      <c r="AC377">
        <f>IF(Z377="","",IF(LOWER($G$377)="lower_is_better",IF($L377&lt;=Z377*0.4,3,IF($L377&lt;=Z377*0.7,2,IF($L377&lt;=Z377,0,IF($L377&lt;=AB377,-2,-3)))),IF($L377&gt;=Z377*1.6,3,IF($L377&gt;=Z377*1.3,2,IF($L377&gt;=Z377,0,IF($L377&gt;=Z377/2,-2,-3))))))</f>
        <v>-3</v>
      </c>
      <c r="AD377">
        <f>IF($K$377&lt;&gt;"",Y377,IF(Z377&lt;&gt;"",AC377,""))</f>
        <v>-3</v>
      </c>
      <c r="AE377">
        <f>IF(AD377="","",VLOOKUP(AD377,'04_WUStG_Mapping'!$A:$B,2,TRUE))</f>
        <v>25</v>
      </c>
    </row>
    <row r="378" spans="1:31" x14ac:dyDescent="0.2">
      <c r="A378" t="s">
        <v>390</v>
      </c>
      <c r="B378" t="s">
        <v>648</v>
      </c>
      <c r="C378" t="s">
        <v>722</v>
      </c>
      <c r="D378" t="s">
        <v>863</v>
      </c>
      <c r="E378" t="s">
        <v>1314</v>
      </c>
      <c r="F378" t="s">
        <v>1618</v>
      </c>
      <c r="G378" t="s">
        <v>1627</v>
      </c>
      <c r="H378" t="s">
        <v>1665</v>
      </c>
      <c r="I378" t="s">
        <v>1684</v>
      </c>
      <c r="J378" t="s">
        <v>1700</v>
      </c>
      <c r="K378" t="s">
        <v>1775</v>
      </c>
      <c r="M378" t="e">
        <f>IF($K$378="","",VLOOKUP($K$378,'03_Thresholds_Archetypes'!$A:$M,2,FALSE))</f>
        <v>#N/A</v>
      </c>
      <c r="N378" t="e">
        <f>IF($K$378="","",VLOOKUP($K$378,'03_Thresholds_Archetypes'!$A:$M,3,FALSE))</f>
        <v>#N/A</v>
      </c>
      <c r="O378" t="e">
        <f>IF($K$378="","",VLOOKUP($K$378,'03_Thresholds_Archetypes'!$A:$M,4,FALSE))</f>
        <v>#N/A</v>
      </c>
      <c r="P378" t="e">
        <f>IF($K$378="","",VLOOKUP($K$378,'03_Thresholds_Archetypes'!$A:$M,5,FALSE))</f>
        <v>#N/A</v>
      </c>
      <c r="Q378" t="e">
        <f>IF($K$378="","",VLOOKUP($K$378,'03_Thresholds_Archetypes'!$A:$M,6,FALSE))</f>
        <v>#N/A</v>
      </c>
      <c r="R378" t="e">
        <f>IF($K$378="","",VLOOKUP($K$378,'03_Thresholds_Archetypes'!$A:$M,7,FALSE))</f>
        <v>#N/A</v>
      </c>
      <c r="S378" t="e">
        <f>IF($K$378="","",VLOOKUP($K$378,'03_Thresholds_Archetypes'!$A:$M,8,FALSE))</f>
        <v>#N/A</v>
      </c>
      <c r="T378" t="e">
        <f>IF($K$378="","",VLOOKUP($K$378,'03_Thresholds_Archetypes'!$A:$M,9,FALSE))</f>
        <v>#N/A</v>
      </c>
      <c r="U378" t="e">
        <f>IF($K$378="","",VLOOKUP($K$378,'03_Thresholds_Archetypes'!$A:$M,10,FALSE))</f>
        <v>#N/A</v>
      </c>
      <c r="V378" t="e">
        <f>IF($K$378="","",VLOOKUP($K$378,'03_Thresholds_Archetypes'!$A:$M,11,FALSE))</f>
        <v>#N/A</v>
      </c>
      <c r="W378" t="e">
        <f>IF($K$378="","",VLOOKUP($K$378,'03_Thresholds_Archetypes'!$A:$M,12,FALSE))</f>
        <v>#N/A</v>
      </c>
      <c r="X378" t="e">
        <f>IF($K$378="","",VLOOKUP($K$378,'03_Thresholds_Archetypes'!$A:$M,13,FALSE))</f>
        <v>#N/A</v>
      </c>
      <c r="Y378" t="e">
        <f>IF($K$378="","",LOOKUP($L378,$M378:$R378,$S378:$X378))</f>
        <v>#N/A</v>
      </c>
      <c r="Z378">
        <f>IFERROR(VLOOKUP($A$378,'02_Benchmarks_by_NACE'!$A:$J,7,FALSE),"")</f>
        <v>1</v>
      </c>
      <c r="AA378">
        <f>IFERROR(VLOOKUP($A$378,'02_Benchmarks_by_NACE'!$A:$J,8,FALSE),"")</f>
        <v>1.5</v>
      </c>
      <c r="AB378">
        <f>IFERROR(VLOOKUP($A$378,'02_Benchmarks_by_NACE'!$A:$J,9,FALSE),"")</f>
        <v>2.5</v>
      </c>
      <c r="AC378">
        <f>IF(Z378="","",IF(LOWER($G$378)="lower_is_better",IF($L378&lt;=Z378*0.4,3,IF($L378&lt;=Z378*0.7,2,IF($L378&lt;=Z378,0,IF($L378&lt;=AB378,-2,-3)))),IF($L378&gt;=Z378*1.6,3,IF($L378&gt;=Z378*1.3,2,IF($L378&gt;=Z378,0,IF($L378&gt;=Z378/2,-2,-3))))))</f>
        <v>3</v>
      </c>
      <c r="AD378" t="e">
        <f>IF($K$378&lt;&gt;"",Y378,IF(Z378&lt;&gt;"",AC378,""))</f>
        <v>#N/A</v>
      </c>
      <c r="AE378" t="e">
        <f>IF(AD378="","",VLOOKUP(AD378,'04_WUStG_Mapping'!$A:$B,2,TRUE))</f>
        <v>#N/A</v>
      </c>
    </row>
    <row r="379" spans="1:31" x14ac:dyDescent="0.2">
      <c r="A379" t="s">
        <v>391</v>
      </c>
      <c r="B379" t="s">
        <v>648</v>
      </c>
      <c r="C379" t="s">
        <v>722</v>
      </c>
      <c r="D379" t="s">
        <v>863</v>
      </c>
      <c r="E379" t="s">
        <v>1315</v>
      </c>
      <c r="F379" t="s">
        <v>1619</v>
      </c>
      <c r="G379" t="s">
        <v>1627</v>
      </c>
      <c r="H379" t="s">
        <v>1677</v>
      </c>
      <c r="I379" t="s">
        <v>1684</v>
      </c>
      <c r="J379" t="s">
        <v>1711</v>
      </c>
      <c r="K379" t="s">
        <v>1757</v>
      </c>
      <c r="M379">
        <f>IF($K$379="","",VLOOKUP($K$379,'03_Thresholds_Archetypes'!$A:$M,2,FALSE))</f>
        <v>0</v>
      </c>
      <c r="N379">
        <f>IF($K$379="","",VLOOKUP($K$379,'03_Thresholds_Archetypes'!$A:$M,3,FALSE))</f>
        <v>1.2</v>
      </c>
      <c r="O379">
        <f>IF($K$379="","",VLOOKUP($K$379,'03_Thresholds_Archetypes'!$A:$M,4,FALSE))</f>
        <v>1.4</v>
      </c>
      <c r="P379">
        <f>IF($K$379="","",VLOOKUP($K$379,'03_Thresholds_Archetypes'!$A:$M,5,FALSE))</f>
        <v>1.6</v>
      </c>
      <c r="Q379">
        <f>IF($K$379="","",VLOOKUP($K$379,'03_Thresholds_Archetypes'!$A:$M,6,FALSE))</f>
        <v>1.8</v>
      </c>
      <c r="R379">
        <f>IF($K$379="","",VLOOKUP($K$379,'03_Thresholds_Archetypes'!$A:$M,7,FALSE))</f>
        <v>1000000000</v>
      </c>
      <c r="S379">
        <f>IF($K$379="","",VLOOKUP($K$379,'03_Thresholds_Archetypes'!$A:$M,8,FALSE))</f>
        <v>3</v>
      </c>
      <c r="T379">
        <f>IF($K$379="","",VLOOKUP($K$379,'03_Thresholds_Archetypes'!$A:$M,9,FALSE))</f>
        <v>2</v>
      </c>
      <c r="U379">
        <f>IF($K$379="","",VLOOKUP($K$379,'03_Thresholds_Archetypes'!$A:$M,10,FALSE))</f>
        <v>0</v>
      </c>
      <c r="V379">
        <f>IF($K$379="","",VLOOKUP($K$379,'03_Thresholds_Archetypes'!$A:$M,11,FALSE))</f>
        <v>-2</v>
      </c>
      <c r="W379">
        <f>IF($K$379="","",VLOOKUP($K$379,'03_Thresholds_Archetypes'!$A:$M,12,FALSE))</f>
        <v>-3</v>
      </c>
      <c r="X379">
        <f>IF($K$379="","",VLOOKUP($K$379,'03_Thresholds_Archetypes'!$A:$M,13,FALSE))</f>
        <v>-3</v>
      </c>
      <c r="Y379">
        <f>IF($K$379="","",LOOKUP($L379,$M379:$R379,$S379:$X379))</f>
        <v>3</v>
      </c>
      <c r="Z379">
        <f>IFERROR(VLOOKUP($A$379,'02_Benchmarks_by_NACE'!$A:$J,7,FALSE),"")</f>
        <v>1.5049999999999999</v>
      </c>
      <c r="AA379">
        <f>IFERROR(VLOOKUP($A$379,'02_Benchmarks_by_NACE'!$A:$J,8,FALSE),"")</f>
        <v>2.2574999999999998</v>
      </c>
      <c r="AB379">
        <f>IFERROR(VLOOKUP($A$379,'02_Benchmarks_by_NACE'!$A:$J,9,FALSE),"")</f>
        <v>3.7625000000000002</v>
      </c>
      <c r="AC379">
        <f>IF(Z379="","",IF(LOWER($G$379)="lower_is_better",IF($L379&lt;=Z379*0.4,3,IF($L379&lt;=Z379*0.7,2,IF($L379&lt;=Z379,0,IF($L379&lt;=AB379,-2,-3)))),IF($L379&gt;=Z379*1.6,3,IF($L379&gt;=Z379*1.3,2,IF($L379&gt;=Z379,0,IF($L379&gt;=Z379/2,-2,-3))))))</f>
        <v>3</v>
      </c>
      <c r="AD379">
        <f>IF($K$379&lt;&gt;"",Y379,IF(Z379&lt;&gt;"",AC379,""))</f>
        <v>3</v>
      </c>
      <c r="AE379">
        <f>IF(AD379="","",VLOOKUP(AD379,'04_WUStG_Mapping'!$A:$B,2,TRUE))</f>
        <v>0</v>
      </c>
    </row>
    <row r="380" spans="1:31" x14ac:dyDescent="0.2">
      <c r="A380" t="s">
        <v>392</v>
      </c>
      <c r="B380" t="s">
        <v>649</v>
      </c>
      <c r="C380" t="s">
        <v>723</v>
      </c>
      <c r="D380" t="s">
        <v>864</v>
      </c>
      <c r="E380" t="s">
        <v>1316</v>
      </c>
      <c r="F380" t="s">
        <v>1613</v>
      </c>
      <c r="G380" t="s">
        <v>1626</v>
      </c>
      <c r="H380" t="s">
        <v>1671</v>
      </c>
      <c r="I380" t="s">
        <v>1690</v>
      </c>
      <c r="J380" t="s">
        <v>1715</v>
      </c>
      <c r="K380" t="s">
        <v>1774</v>
      </c>
      <c r="M380" t="e">
        <f>IF($K$380="","",VLOOKUP($K$380,'03_Thresholds_Archetypes'!$A:$M,2,FALSE))</f>
        <v>#N/A</v>
      </c>
      <c r="N380" t="e">
        <f>IF($K$380="","",VLOOKUP($K$380,'03_Thresholds_Archetypes'!$A:$M,3,FALSE))</f>
        <v>#N/A</v>
      </c>
      <c r="O380" t="e">
        <f>IF($K$380="","",VLOOKUP($K$380,'03_Thresholds_Archetypes'!$A:$M,4,FALSE))</f>
        <v>#N/A</v>
      </c>
      <c r="P380" t="e">
        <f>IF($K$380="","",VLOOKUP($K$380,'03_Thresholds_Archetypes'!$A:$M,5,FALSE))</f>
        <v>#N/A</v>
      </c>
      <c r="Q380" t="e">
        <f>IF($K$380="","",VLOOKUP($K$380,'03_Thresholds_Archetypes'!$A:$M,6,FALSE))</f>
        <v>#N/A</v>
      </c>
      <c r="R380" t="e">
        <f>IF($K$380="","",VLOOKUP($K$380,'03_Thresholds_Archetypes'!$A:$M,7,FALSE))</f>
        <v>#N/A</v>
      </c>
      <c r="S380" t="e">
        <f>IF($K$380="","",VLOOKUP($K$380,'03_Thresholds_Archetypes'!$A:$M,8,FALSE))</f>
        <v>#N/A</v>
      </c>
      <c r="T380" t="e">
        <f>IF($K$380="","",VLOOKUP($K$380,'03_Thresholds_Archetypes'!$A:$M,9,FALSE))</f>
        <v>#N/A</v>
      </c>
      <c r="U380" t="e">
        <f>IF($K$380="","",VLOOKUP($K$380,'03_Thresholds_Archetypes'!$A:$M,10,FALSE))</f>
        <v>#N/A</v>
      </c>
      <c r="V380" t="e">
        <f>IF($K$380="","",VLOOKUP($K$380,'03_Thresholds_Archetypes'!$A:$M,11,FALSE))</f>
        <v>#N/A</v>
      </c>
      <c r="W380" t="e">
        <f>IF($K$380="","",VLOOKUP($K$380,'03_Thresholds_Archetypes'!$A:$M,12,FALSE))</f>
        <v>#N/A</v>
      </c>
      <c r="X380" t="e">
        <f>IF($K$380="","",VLOOKUP($K$380,'03_Thresholds_Archetypes'!$A:$M,13,FALSE))</f>
        <v>#N/A</v>
      </c>
      <c r="Y380" t="e">
        <f>IF($K$380="","",LOOKUP($L380,$M380:$R380,$S380:$X380))</f>
        <v>#N/A</v>
      </c>
      <c r="Z380">
        <f>IFERROR(VLOOKUP($A$380,'02_Benchmarks_by_NACE'!$A:$J,7,FALSE),"")</f>
        <v>0.5</v>
      </c>
      <c r="AA380">
        <f>IFERROR(VLOOKUP($A$380,'02_Benchmarks_by_NACE'!$A:$J,8,FALSE),"")</f>
        <v>0.75</v>
      </c>
      <c r="AB380">
        <f>IFERROR(VLOOKUP($A$380,'02_Benchmarks_by_NACE'!$A:$J,9,FALSE),"")</f>
        <v>0.9</v>
      </c>
      <c r="AC380">
        <f>IF(Z380="","",IF(LOWER($G$380)="lower_is_better",IF($L380&lt;=Z380*0.4,3,IF($L380&lt;=Z380*0.7,2,IF($L380&lt;=Z380,0,IF($L380&lt;=AB380,-2,-3)))),IF($L380&gt;=Z380*1.6,3,IF($L380&gt;=Z380*1.3,2,IF($L380&gt;=Z380,0,IF($L380&gt;=Z380/2,-2,-3))))))</f>
        <v>-3</v>
      </c>
      <c r="AD380" t="e">
        <f>IF($K$380&lt;&gt;"",Y380,IF(Z380&lt;&gt;"",AC380,""))</f>
        <v>#N/A</v>
      </c>
      <c r="AE380" t="e">
        <f>IF(AD380="","",VLOOKUP(AD380,'04_WUStG_Mapping'!$A:$B,2,TRUE))</f>
        <v>#N/A</v>
      </c>
    </row>
    <row r="381" spans="1:31" x14ac:dyDescent="0.2">
      <c r="A381" t="s">
        <v>393</v>
      </c>
      <c r="B381" t="s">
        <v>649</v>
      </c>
      <c r="C381" t="s">
        <v>723</v>
      </c>
      <c r="D381" t="s">
        <v>864</v>
      </c>
      <c r="E381" t="s">
        <v>1317</v>
      </c>
      <c r="F381" t="s">
        <v>1614</v>
      </c>
      <c r="G381" t="s">
        <v>1627</v>
      </c>
      <c r="H381" t="s">
        <v>1656</v>
      </c>
      <c r="I381" t="s">
        <v>1690</v>
      </c>
      <c r="J381" t="s">
        <v>1715</v>
      </c>
      <c r="K381" t="s">
        <v>1775</v>
      </c>
      <c r="M381" t="e">
        <f>IF($K$381="","",VLOOKUP($K$381,'03_Thresholds_Archetypes'!$A:$M,2,FALSE))</f>
        <v>#N/A</v>
      </c>
      <c r="N381" t="e">
        <f>IF($K$381="","",VLOOKUP($K$381,'03_Thresholds_Archetypes'!$A:$M,3,FALSE))</f>
        <v>#N/A</v>
      </c>
      <c r="O381" t="e">
        <f>IF($K$381="","",VLOOKUP($K$381,'03_Thresholds_Archetypes'!$A:$M,4,FALSE))</f>
        <v>#N/A</v>
      </c>
      <c r="P381" t="e">
        <f>IF($K$381="","",VLOOKUP($K$381,'03_Thresholds_Archetypes'!$A:$M,5,FALSE))</f>
        <v>#N/A</v>
      </c>
      <c r="Q381" t="e">
        <f>IF($K$381="","",VLOOKUP($K$381,'03_Thresholds_Archetypes'!$A:$M,6,FALSE))</f>
        <v>#N/A</v>
      </c>
      <c r="R381" t="e">
        <f>IF($K$381="","",VLOOKUP($K$381,'03_Thresholds_Archetypes'!$A:$M,7,FALSE))</f>
        <v>#N/A</v>
      </c>
      <c r="S381" t="e">
        <f>IF($K$381="","",VLOOKUP($K$381,'03_Thresholds_Archetypes'!$A:$M,8,FALSE))</f>
        <v>#N/A</v>
      </c>
      <c r="T381" t="e">
        <f>IF($K$381="","",VLOOKUP($K$381,'03_Thresholds_Archetypes'!$A:$M,9,FALSE))</f>
        <v>#N/A</v>
      </c>
      <c r="U381" t="e">
        <f>IF($K$381="","",VLOOKUP($K$381,'03_Thresholds_Archetypes'!$A:$M,10,FALSE))</f>
        <v>#N/A</v>
      </c>
      <c r="V381" t="e">
        <f>IF($K$381="","",VLOOKUP($K$381,'03_Thresholds_Archetypes'!$A:$M,11,FALSE))</f>
        <v>#N/A</v>
      </c>
      <c r="W381" t="e">
        <f>IF($K$381="","",VLOOKUP($K$381,'03_Thresholds_Archetypes'!$A:$M,12,FALSE))</f>
        <v>#N/A</v>
      </c>
      <c r="X381" t="e">
        <f>IF($K$381="","",VLOOKUP($K$381,'03_Thresholds_Archetypes'!$A:$M,13,FALSE))</f>
        <v>#N/A</v>
      </c>
      <c r="Y381" t="e">
        <f>IF($K$381="","",LOOKUP($L381,$M381:$R381,$S381:$X381))</f>
        <v>#N/A</v>
      </c>
      <c r="Z381">
        <f>IFERROR(VLOOKUP($A$381,'02_Benchmarks_by_NACE'!$A:$J,7,FALSE),"")</f>
        <v>3</v>
      </c>
      <c r="AA381">
        <f>IFERROR(VLOOKUP($A$381,'02_Benchmarks_by_NACE'!$A:$J,8,FALSE),"")</f>
        <v>4.5</v>
      </c>
      <c r="AB381">
        <f>IFERROR(VLOOKUP($A$381,'02_Benchmarks_by_NACE'!$A:$J,9,FALSE),"")</f>
        <v>7.5</v>
      </c>
      <c r="AC381">
        <f>IF(Z381="","",IF(LOWER($G$381)="lower_is_better",IF($L381&lt;=Z381*0.4,3,IF($L381&lt;=Z381*0.7,2,IF($L381&lt;=Z381,0,IF($L381&lt;=AB381,-2,-3)))),IF($L381&gt;=Z381*1.6,3,IF($L381&gt;=Z381*1.3,2,IF($L381&gt;=Z381,0,IF($L381&gt;=Z381/2,-2,-3))))))</f>
        <v>3</v>
      </c>
      <c r="AD381" t="e">
        <f>IF($K$381&lt;&gt;"",Y381,IF(Z381&lt;&gt;"",AC381,""))</f>
        <v>#N/A</v>
      </c>
      <c r="AE381" t="e">
        <f>IF(AD381="","",VLOOKUP(AD381,'04_WUStG_Mapping'!$A:$B,2,TRUE))</f>
        <v>#N/A</v>
      </c>
    </row>
    <row r="382" spans="1:31" x14ac:dyDescent="0.2">
      <c r="A382" t="s">
        <v>394</v>
      </c>
      <c r="B382" t="s">
        <v>649</v>
      </c>
      <c r="C382" t="s">
        <v>723</v>
      </c>
      <c r="D382" t="s">
        <v>864</v>
      </c>
      <c r="E382" t="s">
        <v>1318</v>
      </c>
      <c r="F382" t="s">
        <v>1602</v>
      </c>
      <c r="G382" t="s">
        <v>1626</v>
      </c>
      <c r="H382" t="s">
        <v>1657</v>
      </c>
      <c r="I382" t="s">
        <v>1690</v>
      </c>
      <c r="J382" t="s">
        <v>1715</v>
      </c>
      <c r="K382" t="s">
        <v>1753</v>
      </c>
      <c r="M382">
        <f>IF($K$382="","",VLOOKUP($K$382,'03_Thresholds_Archetypes'!$A:$M,2,FALSE))</f>
        <v>0</v>
      </c>
      <c r="N382">
        <f>IF($K$382="","",VLOOKUP($K$382,'03_Thresholds_Archetypes'!$A:$M,3,FALSE))</f>
        <v>30</v>
      </c>
      <c r="O382">
        <f>IF($K$382="","",VLOOKUP($K$382,'03_Thresholds_Archetypes'!$A:$M,4,FALSE))</f>
        <v>50</v>
      </c>
      <c r="P382">
        <f>IF($K$382="","",VLOOKUP($K$382,'03_Thresholds_Archetypes'!$A:$M,5,FALSE))</f>
        <v>70</v>
      </c>
      <c r="Q382">
        <f>IF($K$382="","",VLOOKUP($K$382,'03_Thresholds_Archetypes'!$A:$M,6,FALSE))</f>
        <v>90</v>
      </c>
      <c r="R382">
        <f>IF($K$382="","",VLOOKUP($K$382,'03_Thresholds_Archetypes'!$A:$M,7,FALSE))</f>
        <v>1000000000</v>
      </c>
      <c r="S382">
        <f>IF($K$382="","",VLOOKUP($K$382,'03_Thresholds_Archetypes'!$A:$M,8,FALSE))</f>
        <v>-3</v>
      </c>
      <c r="T382">
        <f>IF($K$382="","",VLOOKUP($K$382,'03_Thresholds_Archetypes'!$A:$M,9,FALSE))</f>
        <v>-2</v>
      </c>
      <c r="U382">
        <f>IF($K$382="","",VLOOKUP($K$382,'03_Thresholds_Archetypes'!$A:$M,10,FALSE))</f>
        <v>0</v>
      </c>
      <c r="V382">
        <f>IF($K$382="","",VLOOKUP($K$382,'03_Thresholds_Archetypes'!$A:$M,11,FALSE))</f>
        <v>2</v>
      </c>
      <c r="W382">
        <f>IF($K$382="","",VLOOKUP($K$382,'03_Thresholds_Archetypes'!$A:$M,12,FALSE))</f>
        <v>3</v>
      </c>
      <c r="X382">
        <f>IF($K$382="","",VLOOKUP($K$382,'03_Thresholds_Archetypes'!$A:$M,13,FALSE))</f>
        <v>3</v>
      </c>
      <c r="Y382">
        <f>IF($K$382="","",LOOKUP($L382,$M382:$R382,$S382:$X382))</f>
        <v>-3</v>
      </c>
      <c r="Z382">
        <f>IFERROR(VLOOKUP($A$382,'02_Benchmarks_by_NACE'!$A:$J,7,FALSE),"")</f>
        <v>82</v>
      </c>
      <c r="AA382">
        <f>IFERROR(VLOOKUP($A$382,'02_Benchmarks_by_NACE'!$A:$J,8,FALSE),"")</f>
        <v>100</v>
      </c>
      <c r="AB382">
        <f>IFERROR(VLOOKUP($A$382,'02_Benchmarks_by_NACE'!$A:$J,9,FALSE),"")</f>
        <v>100</v>
      </c>
      <c r="AC382">
        <f>IF(Z382="","",IF(LOWER($G$382)="lower_is_better",IF($L382&lt;=Z382*0.4,3,IF($L382&lt;=Z382*0.7,2,IF($L382&lt;=Z382,0,IF($L382&lt;=AB382,-2,-3)))),IF($L382&gt;=Z382*1.6,3,IF($L382&gt;=Z382*1.3,2,IF($L382&gt;=Z382,0,IF($L382&gt;=Z382/2,-2,-3))))))</f>
        <v>-3</v>
      </c>
      <c r="AD382">
        <f>IF($K$382&lt;&gt;"",Y382,IF(Z382&lt;&gt;"",AC382,""))</f>
        <v>-3</v>
      </c>
      <c r="AE382">
        <f>IF(AD382="","",VLOOKUP(AD382,'04_WUStG_Mapping'!$A:$B,2,TRUE))</f>
        <v>25</v>
      </c>
    </row>
    <row r="383" spans="1:31" x14ac:dyDescent="0.2">
      <c r="A383" t="s">
        <v>395</v>
      </c>
      <c r="B383" t="s">
        <v>649</v>
      </c>
      <c r="C383" t="s">
        <v>724</v>
      </c>
      <c r="D383" t="s">
        <v>865</v>
      </c>
      <c r="E383" t="s">
        <v>1319</v>
      </c>
      <c r="F383" t="s">
        <v>1602</v>
      </c>
      <c r="G383" t="s">
        <v>1626</v>
      </c>
      <c r="H383" t="s">
        <v>1655</v>
      </c>
      <c r="I383" t="s">
        <v>1629</v>
      </c>
      <c r="J383" t="s">
        <v>1698</v>
      </c>
      <c r="K383" t="s">
        <v>1753</v>
      </c>
      <c r="M383">
        <f>IF($K$383="","",VLOOKUP($K$383,'03_Thresholds_Archetypes'!$A:$M,2,FALSE))</f>
        <v>0</v>
      </c>
      <c r="N383">
        <f>IF($K$383="","",VLOOKUP($K$383,'03_Thresholds_Archetypes'!$A:$M,3,FALSE))</f>
        <v>30</v>
      </c>
      <c r="O383">
        <f>IF($K$383="","",VLOOKUP($K$383,'03_Thresholds_Archetypes'!$A:$M,4,FALSE))</f>
        <v>50</v>
      </c>
      <c r="P383">
        <f>IF($K$383="","",VLOOKUP($K$383,'03_Thresholds_Archetypes'!$A:$M,5,FALSE))</f>
        <v>70</v>
      </c>
      <c r="Q383">
        <f>IF($K$383="","",VLOOKUP($K$383,'03_Thresholds_Archetypes'!$A:$M,6,FALSE))</f>
        <v>90</v>
      </c>
      <c r="R383">
        <f>IF($K$383="","",VLOOKUP($K$383,'03_Thresholds_Archetypes'!$A:$M,7,FALSE))</f>
        <v>1000000000</v>
      </c>
      <c r="S383">
        <f>IF($K$383="","",VLOOKUP($K$383,'03_Thresholds_Archetypes'!$A:$M,8,FALSE))</f>
        <v>-3</v>
      </c>
      <c r="T383">
        <f>IF($K$383="","",VLOOKUP($K$383,'03_Thresholds_Archetypes'!$A:$M,9,FALSE))</f>
        <v>-2</v>
      </c>
      <c r="U383">
        <f>IF($K$383="","",VLOOKUP($K$383,'03_Thresholds_Archetypes'!$A:$M,10,FALSE))</f>
        <v>0</v>
      </c>
      <c r="V383">
        <f>IF($K$383="","",VLOOKUP($K$383,'03_Thresholds_Archetypes'!$A:$M,11,FALSE))</f>
        <v>2</v>
      </c>
      <c r="W383">
        <f>IF($K$383="","",VLOOKUP($K$383,'03_Thresholds_Archetypes'!$A:$M,12,FALSE))</f>
        <v>3</v>
      </c>
      <c r="X383">
        <f>IF($K$383="","",VLOOKUP($K$383,'03_Thresholds_Archetypes'!$A:$M,13,FALSE))</f>
        <v>3</v>
      </c>
      <c r="Y383">
        <f>IF($K$383="","",LOOKUP($L383,$M383:$R383,$S383:$X383))</f>
        <v>-3</v>
      </c>
      <c r="Z383">
        <f>IFERROR(VLOOKUP($A$383,'02_Benchmarks_by_NACE'!$A:$J,7,FALSE),"")</f>
        <v>59.5</v>
      </c>
      <c r="AA383">
        <f>IFERROR(VLOOKUP($A$383,'02_Benchmarks_by_NACE'!$A:$J,8,FALSE),"")</f>
        <v>89.25</v>
      </c>
      <c r="AB383">
        <f>IFERROR(VLOOKUP($A$383,'02_Benchmarks_by_NACE'!$A:$J,9,FALSE),"")</f>
        <v>100</v>
      </c>
      <c r="AC383">
        <f>IF(Z383="","",IF(LOWER($G$383)="lower_is_better",IF($L383&lt;=Z383*0.4,3,IF($L383&lt;=Z383*0.7,2,IF($L383&lt;=Z383,0,IF($L383&lt;=AB383,-2,-3)))),IF($L383&gt;=Z383*1.6,3,IF($L383&gt;=Z383*1.3,2,IF($L383&gt;=Z383,0,IF($L383&gt;=Z383/2,-2,-3))))))</f>
        <v>-3</v>
      </c>
      <c r="AD383">
        <f>IF($K$383&lt;&gt;"",Y383,IF(Z383&lt;&gt;"",AC383,""))</f>
        <v>-3</v>
      </c>
      <c r="AE383">
        <f>IF(AD383="","",VLOOKUP(AD383,'04_WUStG_Mapping'!$A:$B,2,TRUE))</f>
        <v>25</v>
      </c>
    </row>
    <row r="384" spans="1:31" x14ac:dyDescent="0.2">
      <c r="A384" t="s">
        <v>396</v>
      </c>
      <c r="B384" t="s">
        <v>649</v>
      </c>
      <c r="C384" t="s">
        <v>724</v>
      </c>
      <c r="D384" t="s">
        <v>865</v>
      </c>
      <c r="E384" t="s">
        <v>1320</v>
      </c>
      <c r="F384" t="s">
        <v>1604</v>
      </c>
      <c r="G384" t="s">
        <v>1626</v>
      </c>
      <c r="H384" t="s">
        <v>1657</v>
      </c>
      <c r="I384" t="s">
        <v>1683</v>
      </c>
      <c r="J384" t="s">
        <v>1698</v>
      </c>
      <c r="K384" t="s">
        <v>1753</v>
      </c>
      <c r="M384">
        <f>IF($K$384="","",VLOOKUP($K$384,'03_Thresholds_Archetypes'!$A:$M,2,FALSE))</f>
        <v>0</v>
      </c>
      <c r="N384">
        <f>IF($K$384="","",VLOOKUP($K$384,'03_Thresholds_Archetypes'!$A:$M,3,FALSE))</f>
        <v>30</v>
      </c>
      <c r="O384">
        <f>IF($K$384="","",VLOOKUP($K$384,'03_Thresholds_Archetypes'!$A:$M,4,FALSE))</f>
        <v>50</v>
      </c>
      <c r="P384">
        <f>IF($K$384="","",VLOOKUP($K$384,'03_Thresholds_Archetypes'!$A:$M,5,FALSE))</f>
        <v>70</v>
      </c>
      <c r="Q384">
        <f>IF($K$384="","",VLOOKUP($K$384,'03_Thresholds_Archetypes'!$A:$M,6,FALSE))</f>
        <v>90</v>
      </c>
      <c r="R384">
        <f>IF($K$384="","",VLOOKUP($K$384,'03_Thresholds_Archetypes'!$A:$M,7,FALSE))</f>
        <v>1000000000</v>
      </c>
      <c r="S384">
        <f>IF($K$384="","",VLOOKUP($K$384,'03_Thresholds_Archetypes'!$A:$M,8,FALSE))</f>
        <v>-3</v>
      </c>
      <c r="T384">
        <f>IF($K$384="","",VLOOKUP($K$384,'03_Thresholds_Archetypes'!$A:$M,9,FALSE))</f>
        <v>-2</v>
      </c>
      <c r="U384">
        <f>IF($K$384="","",VLOOKUP($K$384,'03_Thresholds_Archetypes'!$A:$M,10,FALSE))</f>
        <v>0</v>
      </c>
      <c r="V384">
        <f>IF($K$384="","",VLOOKUP($K$384,'03_Thresholds_Archetypes'!$A:$M,11,FALSE))</f>
        <v>2</v>
      </c>
      <c r="W384">
        <f>IF($K$384="","",VLOOKUP($K$384,'03_Thresholds_Archetypes'!$A:$M,12,FALSE))</f>
        <v>3</v>
      </c>
      <c r="X384">
        <f>IF($K$384="","",VLOOKUP($K$384,'03_Thresholds_Archetypes'!$A:$M,13,FALSE))</f>
        <v>3</v>
      </c>
      <c r="Y384">
        <f>IF($K$384="","",LOOKUP($L384,$M384:$R384,$S384:$X384))</f>
        <v>-3</v>
      </c>
      <c r="Z384">
        <f>IFERROR(VLOOKUP($A$384,'02_Benchmarks_by_NACE'!$A:$J,7,FALSE),"")</f>
        <v>82</v>
      </c>
      <c r="AA384">
        <f>IFERROR(VLOOKUP($A$384,'02_Benchmarks_by_NACE'!$A:$J,8,FALSE),"")</f>
        <v>100</v>
      </c>
      <c r="AB384">
        <f>IFERROR(VLOOKUP($A$384,'02_Benchmarks_by_NACE'!$A:$J,9,FALSE),"")</f>
        <v>100</v>
      </c>
      <c r="AC384">
        <f>IF(Z384="","",IF(LOWER($G$384)="lower_is_better",IF($L384&lt;=Z384*0.4,3,IF($L384&lt;=Z384*0.7,2,IF($L384&lt;=Z384,0,IF($L384&lt;=AB384,-2,-3)))),IF($L384&gt;=Z384*1.6,3,IF($L384&gt;=Z384*1.3,2,IF($L384&gt;=Z384,0,IF($L384&gt;=Z384/2,-2,-3))))))</f>
        <v>-3</v>
      </c>
      <c r="AD384">
        <f>IF($K$384&lt;&gt;"",Y384,IF(Z384&lt;&gt;"",AC384,""))</f>
        <v>-3</v>
      </c>
      <c r="AE384">
        <f>IF(AD384="","",VLOOKUP(AD384,'04_WUStG_Mapping'!$A:$B,2,TRUE))</f>
        <v>25</v>
      </c>
    </row>
    <row r="385" spans="1:31" x14ac:dyDescent="0.2">
      <c r="A385" t="s">
        <v>397</v>
      </c>
      <c r="B385" t="s">
        <v>649</v>
      </c>
      <c r="C385" t="s">
        <v>724</v>
      </c>
      <c r="D385" t="s">
        <v>865</v>
      </c>
      <c r="E385" t="s">
        <v>1321</v>
      </c>
      <c r="F385" t="s">
        <v>1605</v>
      </c>
      <c r="G385" t="s">
        <v>1626</v>
      </c>
      <c r="H385" t="s">
        <v>1658</v>
      </c>
      <c r="I385" t="s">
        <v>1684</v>
      </c>
      <c r="J385" t="s">
        <v>1698</v>
      </c>
      <c r="K385" t="s">
        <v>1753</v>
      </c>
      <c r="M385">
        <f>IF($K$385="","",VLOOKUP($K$385,'03_Thresholds_Archetypes'!$A:$M,2,FALSE))</f>
        <v>0</v>
      </c>
      <c r="N385">
        <f>IF($K$385="","",VLOOKUP($K$385,'03_Thresholds_Archetypes'!$A:$M,3,FALSE))</f>
        <v>30</v>
      </c>
      <c r="O385">
        <f>IF($K$385="","",VLOOKUP($K$385,'03_Thresholds_Archetypes'!$A:$M,4,FALSE))</f>
        <v>50</v>
      </c>
      <c r="P385">
        <f>IF($K$385="","",VLOOKUP($K$385,'03_Thresholds_Archetypes'!$A:$M,5,FALSE))</f>
        <v>70</v>
      </c>
      <c r="Q385">
        <f>IF($K$385="","",VLOOKUP($K$385,'03_Thresholds_Archetypes'!$A:$M,6,FALSE))</f>
        <v>90</v>
      </c>
      <c r="R385">
        <f>IF($K$385="","",VLOOKUP($K$385,'03_Thresholds_Archetypes'!$A:$M,7,FALSE))</f>
        <v>1000000000</v>
      </c>
      <c r="S385">
        <f>IF($K$385="","",VLOOKUP($K$385,'03_Thresholds_Archetypes'!$A:$M,8,FALSE))</f>
        <v>-3</v>
      </c>
      <c r="T385">
        <f>IF($K$385="","",VLOOKUP($K$385,'03_Thresholds_Archetypes'!$A:$M,9,FALSE))</f>
        <v>-2</v>
      </c>
      <c r="U385">
        <f>IF($K$385="","",VLOOKUP($K$385,'03_Thresholds_Archetypes'!$A:$M,10,FALSE))</f>
        <v>0</v>
      </c>
      <c r="V385">
        <f>IF($K$385="","",VLOOKUP($K$385,'03_Thresholds_Archetypes'!$A:$M,11,FALSE))</f>
        <v>2</v>
      </c>
      <c r="W385">
        <f>IF($K$385="","",VLOOKUP($K$385,'03_Thresholds_Archetypes'!$A:$M,12,FALSE))</f>
        <v>3</v>
      </c>
      <c r="X385">
        <f>IF($K$385="","",VLOOKUP($K$385,'03_Thresholds_Archetypes'!$A:$M,13,FALSE))</f>
        <v>3</v>
      </c>
      <c r="Y385">
        <f>IF($K$385="","",LOOKUP($L385,$M385:$R385,$S385:$X385))</f>
        <v>-3</v>
      </c>
      <c r="Z385">
        <f>IFERROR(VLOOKUP($A$385,'02_Benchmarks_by_NACE'!$A:$J,7,FALSE),"")</f>
        <v>49.5</v>
      </c>
      <c r="AA385">
        <f>IFERROR(VLOOKUP($A$385,'02_Benchmarks_by_NACE'!$A:$J,8,FALSE),"")</f>
        <v>74.25</v>
      </c>
      <c r="AB385">
        <f>IFERROR(VLOOKUP($A$385,'02_Benchmarks_by_NACE'!$A:$J,9,FALSE),"")</f>
        <v>100</v>
      </c>
      <c r="AC385">
        <f>IF(Z385="","",IF(LOWER($G$385)="lower_is_better",IF($L385&lt;=Z385*0.4,3,IF($L385&lt;=Z385*0.7,2,IF($L385&lt;=Z385,0,IF($L385&lt;=AB385,-2,-3)))),IF($L385&gt;=Z385*1.6,3,IF($L385&gt;=Z385*1.3,2,IF($L385&gt;=Z385,0,IF($L385&gt;=Z385/2,-2,-3))))))</f>
        <v>-3</v>
      </c>
      <c r="AD385">
        <f>IF($K$385&lt;&gt;"",Y385,IF(Z385&lt;&gt;"",AC385,""))</f>
        <v>-3</v>
      </c>
      <c r="AE385">
        <f>IF(AD385="","",VLOOKUP(AD385,'04_WUStG_Mapping'!$A:$B,2,TRUE))</f>
        <v>25</v>
      </c>
    </row>
    <row r="386" spans="1:31" x14ac:dyDescent="0.2">
      <c r="A386" t="s">
        <v>398</v>
      </c>
      <c r="B386" t="s">
        <v>649</v>
      </c>
      <c r="C386" t="s">
        <v>725</v>
      </c>
      <c r="D386" t="s">
        <v>866</v>
      </c>
      <c r="E386" t="s">
        <v>1322</v>
      </c>
      <c r="F386" t="s">
        <v>1613</v>
      </c>
      <c r="G386" t="s">
        <v>1626</v>
      </c>
      <c r="H386" t="s">
        <v>1671</v>
      </c>
      <c r="I386" t="s">
        <v>1690</v>
      </c>
      <c r="J386" t="s">
        <v>1700</v>
      </c>
      <c r="K386" t="s">
        <v>1774</v>
      </c>
      <c r="M386" t="e">
        <f>IF($K$386="","",VLOOKUP($K$386,'03_Thresholds_Archetypes'!$A:$M,2,FALSE))</f>
        <v>#N/A</v>
      </c>
      <c r="N386" t="e">
        <f>IF($K$386="","",VLOOKUP($K$386,'03_Thresholds_Archetypes'!$A:$M,3,FALSE))</f>
        <v>#N/A</v>
      </c>
      <c r="O386" t="e">
        <f>IF($K$386="","",VLOOKUP($K$386,'03_Thresholds_Archetypes'!$A:$M,4,FALSE))</f>
        <v>#N/A</v>
      </c>
      <c r="P386" t="e">
        <f>IF($K$386="","",VLOOKUP($K$386,'03_Thresholds_Archetypes'!$A:$M,5,FALSE))</f>
        <v>#N/A</v>
      </c>
      <c r="Q386" t="e">
        <f>IF($K$386="","",VLOOKUP($K$386,'03_Thresholds_Archetypes'!$A:$M,6,FALSE))</f>
        <v>#N/A</v>
      </c>
      <c r="R386" t="e">
        <f>IF($K$386="","",VLOOKUP($K$386,'03_Thresholds_Archetypes'!$A:$M,7,FALSE))</f>
        <v>#N/A</v>
      </c>
      <c r="S386" t="e">
        <f>IF($K$386="","",VLOOKUP($K$386,'03_Thresholds_Archetypes'!$A:$M,8,FALSE))</f>
        <v>#N/A</v>
      </c>
      <c r="T386" t="e">
        <f>IF($K$386="","",VLOOKUP($K$386,'03_Thresholds_Archetypes'!$A:$M,9,FALSE))</f>
        <v>#N/A</v>
      </c>
      <c r="U386" t="e">
        <f>IF($K$386="","",VLOOKUP($K$386,'03_Thresholds_Archetypes'!$A:$M,10,FALSE))</f>
        <v>#N/A</v>
      </c>
      <c r="V386" t="e">
        <f>IF($K$386="","",VLOOKUP($K$386,'03_Thresholds_Archetypes'!$A:$M,11,FALSE))</f>
        <v>#N/A</v>
      </c>
      <c r="W386" t="e">
        <f>IF($K$386="","",VLOOKUP($K$386,'03_Thresholds_Archetypes'!$A:$M,12,FALSE))</f>
        <v>#N/A</v>
      </c>
      <c r="X386" t="e">
        <f>IF($K$386="","",VLOOKUP($K$386,'03_Thresholds_Archetypes'!$A:$M,13,FALSE))</f>
        <v>#N/A</v>
      </c>
      <c r="Y386" t="e">
        <f>IF($K$386="","",LOOKUP($L386,$M386:$R386,$S386:$X386))</f>
        <v>#N/A</v>
      </c>
      <c r="Z386">
        <f>IFERROR(VLOOKUP($A$386,'02_Benchmarks_by_NACE'!$A:$J,7,FALSE),"")</f>
        <v>0.5</v>
      </c>
      <c r="AA386">
        <f>IFERROR(VLOOKUP($A$386,'02_Benchmarks_by_NACE'!$A:$J,8,FALSE),"")</f>
        <v>0.75</v>
      </c>
      <c r="AB386">
        <f>IFERROR(VLOOKUP($A$386,'02_Benchmarks_by_NACE'!$A:$J,9,FALSE),"")</f>
        <v>0.9</v>
      </c>
      <c r="AC386">
        <f>IF(Z386="","",IF(LOWER($G$386)="lower_is_better",IF($L386&lt;=Z386*0.4,3,IF($L386&lt;=Z386*0.7,2,IF($L386&lt;=Z386,0,IF($L386&lt;=AB386,-2,-3)))),IF($L386&gt;=Z386*1.6,3,IF($L386&gt;=Z386*1.3,2,IF($L386&gt;=Z386,0,IF($L386&gt;=Z386/2,-2,-3))))))</f>
        <v>-3</v>
      </c>
      <c r="AD386" t="e">
        <f>IF($K$386&lt;&gt;"",Y386,IF(Z386&lt;&gt;"",AC386,""))</f>
        <v>#N/A</v>
      </c>
      <c r="AE386" t="e">
        <f>IF(AD386="","",VLOOKUP(AD386,'04_WUStG_Mapping'!$A:$B,2,TRUE))</f>
        <v>#N/A</v>
      </c>
    </row>
    <row r="387" spans="1:31" x14ac:dyDescent="0.2">
      <c r="A387" t="s">
        <v>399</v>
      </c>
      <c r="B387" t="s">
        <v>649</v>
      </c>
      <c r="C387" t="s">
        <v>725</v>
      </c>
      <c r="D387" t="s">
        <v>866</v>
      </c>
      <c r="E387" t="s">
        <v>1323</v>
      </c>
      <c r="F387" t="s">
        <v>1614</v>
      </c>
      <c r="G387" t="s">
        <v>1627</v>
      </c>
      <c r="H387" t="s">
        <v>1656</v>
      </c>
      <c r="I387" t="s">
        <v>1690</v>
      </c>
      <c r="J387" t="s">
        <v>1700</v>
      </c>
      <c r="K387" t="s">
        <v>1775</v>
      </c>
      <c r="M387" t="e">
        <f>IF($K$387="","",VLOOKUP($K$387,'03_Thresholds_Archetypes'!$A:$M,2,FALSE))</f>
        <v>#N/A</v>
      </c>
      <c r="N387" t="e">
        <f>IF($K$387="","",VLOOKUP($K$387,'03_Thresholds_Archetypes'!$A:$M,3,FALSE))</f>
        <v>#N/A</v>
      </c>
      <c r="O387" t="e">
        <f>IF($K$387="","",VLOOKUP($K$387,'03_Thresholds_Archetypes'!$A:$M,4,FALSE))</f>
        <v>#N/A</v>
      </c>
      <c r="P387" t="e">
        <f>IF($K$387="","",VLOOKUP($K$387,'03_Thresholds_Archetypes'!$A:$M,5,FALSE))</f>
        <v>#N/A</v>
      </c>
      <c r="Q387" t="e">
        <f>IF($K$387="","",VLOOKUP($K$387,'03_Thresholds_Archetypes'!$A:$M,6,FALSE))</f>
        <v>#N/A</v>
      </c>
      <c r="R387" t="e">
        <f>IF($K$387="","",VLOOKUP($K$387,'03_Thresholds_Archetypes'!$A:$M,7,FALSE))</f>
        <v>#N/A</v>
      </c>
      <c r="S387" t="e">
        <f>IF($K$387="","",VLOOKUP($K$387,'03_Thresholds_Archetypes'!$A:$M,8,FALSE))</f>
        <v>#N/A</v>
      </c>
      <c r="T387" t="e">
        <f>IF($K$387="","",VLOOKUP($K$387,'03_Thresholds_Archetypes'!$A:$M,9,FALSE))</f>
        <v>#N/A</v>
      </c>
      <c r="U387" t="e">
        <f>IF($K$387="","",VLOOKUP($K$387,'03_Thresholds_Archetypes'!$A:$M,10,FALSE))</f>
        <v>#N/A</v>
      </c>
      <c r="V387" t="e">
        <f>IF($K$387="","",VLOOKUP($K$387,'03_Thresholds_Archetypes'!$A:$M,11,FALSE))</f>
        <v>#N/A</v>
      </c>
      <c r="W387" t="e">
        <f>IF($K$387="","",VLOOKUP($K$387,'03_Thresholds_Archetypes'!$A:$M,12,FALSE))</f>
        <v>#N/A</v>
      </c>
      <c r="X387" t="e">
        <f>IF($K$387="","",VLOOKUP($K$387,'03_Thresholds_Archetypes'!$A:$M,13,FALSE))</f>
        <v>#N/A</v>
      </c>
      <c r="Y387" t="e">
        <f>IF($K$387="","",LOOKUP($L387,$M387:$R387,$S387:$X387))</f>
        <v>#N/A</v>
      </c>
      <c r="Z387">
        <f>IFERROR(VLOOKUP($A$387,'02_Benchmarks_by_NACE'!$A:$J,7,FALSE),"")</f>
        <v>3</v>
      </c>
      <c r="AA387">
        <f>IFERROR(VLOOKUP($A$387,'02_Benchmarks_by_NACE'!$A:$J,8,FALSE),"")</f>
        <v>4.5</v>
      </c>
      <c r="AB387">
        <f>IFERROR(VLOOKUP($A$387,'02_Benchmarks_by_NACE'!$A:$J,9,FALSE),"")</f>
        <v>7.5</v>
      </c>
      <c r="AC387">
        <f>IF(Z387="","",IF(LOWER($G$387)="lower_is_better",IF($L387&lt;=Z387*0.4,3,IF($L387&lt;=Z387*0.7,2,IF($L387&lt;=Z387,0,IF($L387&lt;=AB387,-2,-3)))),IF($L387&gt;=Z387*1.6,3,IF($L387&gt;=Z387*1.3,2,IF($L387&gt;=Z387,0,IF($L387&gt;=Z387/2,-2,-3))))))</f>
        <v>3</v>
      </c>
      <c r="AD387" t="e">
        <f>IF($K$387&lt;&gt;"",Y387,IF(Z387&lt;&gt;"",AC387,""))</f>
        <v>#N/A</v>
      </c>
      <c r="AE387" t="e">
        <f>IF(AD387="","",VLOOKUP(AD387,'04_WUStG_Mapping'!$A:$B,2,TRUE))</f>
        <v>#N/A</v>
      </c>
    </row>
    <row r="388" spans="1:31" x14ac:dyDescent="0.2">
      <c r="A388" t="s">
        <v>400</v>
      </c>
      <c r="B388" t="s">
        <v>649</v>
      </c>
      <c r="C388" t="s">
        <v>725</v>
      </c>
      <c r="D388" t="s">
        <v>866</v>
      </c>
      <c r="E388" t="s">
        <v>1324</v>
      </c>
      <c r="F388" t="s">
        <v>1602</v>
      </c>
      <c r="G388" t="s">
        <v>1626</v>
      </c>
      <c r="H388" t="s">
        <v>1657</v>
      </c>
      <c r="I388" t="s">
        <v>1690</v>
      </c>
      <c r="J388" t="s">
        <v>1698</v>
      </c>
      <c r="K388" t="s">
        <v>1753</v>
      </c>
      <c r="M388">
        <f>IF($K$388="","",VLOOKUP($K$388,'03_Thresholds_Archetypes'!$A:$M,2,FALSE))</f>
        <v>0</v>
      </c>
      <c r="N388">
        <f>IF($K$388="","",VLOOKUP($K$388,'03_Thresholds_Archetypes'!$A:$M,3,FALSE))</f>
        <v>30</v>
      </c>
      <c r="O388">
        <f>IF($K$388="","",VLOOKUP($K$388,'03_Thresholds_Archetypes'!$A:$M,4,FALSE))</f>
        <v>50</v>
      </c>
      <c r="P388">
        <f>IF($K$388="","",VLOOKUP($K$388,'03_Thresholds_Archetypes'!$A:$M,5,FALSE))</f>
        <v>70</v>
      </c>
      <c r="Q388">
        <f>IF($K$388="","",VLOOKUP($K$388,'03_Thresholds_Archetypes'!$A:$M,6,FALSE))</f>
        <v>90</v>
      </c>
      <c r="R388">
        <f>IF($K$388="","",VLOOKUP($K$388,'03_Thresholds_Archetypes'!$A:$M,7,FALSE))</f>
        <v>1000000000</v>
      </c>
      <c r="S388">
        <f>IF($K$388="","",VLOOKUP($K$388,'03_Thresholds_Archetypes'!$A:$M,8,FALSE))</f>
        <v>-3</v>
      </c>
      <c r="T388">
        <f>IF($K$388="","",VLOOKUP($K$388,'03_Thresholds_Archetypes'!$A:$M,9,FALSE))</f>
        <v>-2</v>
      </c>
      <c r="U388">
        <f>IF($K$388="","",VLOOKUP($K$388,'03_Thresholds_Archetypes'!$A:$M,10,FALSE))</f>
        <v>0</v>
      </c>
      <c r="V388">
        <f>IF($K$388="","",VLOOKUP($K$388,'03_Thresholds_Archetypes'!$A:$M,11,FALSE))</f>
        <v>2</v>
      </c>
      <c r="W388">
        <f>IF($K$388="","",VLOOKUP($K$388,'03_Thresholds_Archetypes'!$A:$M,12,FALSE))</f>
        <v>3</v>
      </c>
      <c r="X388">
        <f>IF($K$388="","",VLOOKUP($K$388,'03_Thresholds_Archetypes'!$A:$M,13,FALSE))</f>
        <v>3</v>
      </c>
      <c r="Y388">
        <f>IF($K$388="","",LOOKUP($L388,$M388:$R388,$S388:$X388))</f>
        <v>-3</v>
      </c>
      <c r="Z388">
        <f>IFERROR(VLOOKUP($A$388,'02_Benchmarks_by_NACE'!$A:$J,7,FALSE),"")</f>
        <v>82</v>
      </c>
      <c r="AA388">
        <f>IFERROR(VLOOKUP($A$388,'02_Benchmarks_by_NACE'!$A:$J,8,FALSE),"")</f>
        <v>100</v>
      </c>
      <c r="AB388">
        <f>IFERROR(VLOOKUP($A$388,'02_Benchmarks_by_NACE'!$A:$J,9,FALSE),"")</f>
        <v>100</v>
      </c>
      <c r="AC388">
        <f>IF(Z388="","",IF(LOWER($G$388)="lower_is_better",IF($L388&lt;=Z388*0.4,3,IF($L388&lt;=Z388*0.7,2,IF($L388&lt;=Z388,0,IF($L388&lt;=AB388,-2,-3)))),IF($L388&gt;=Z388*1.6,3,IF($L388&gt;=Z388*1.3,2,IF($L388&gt;=Z388,0,IF($L388&gt;=Z388/2,-2,-3))))))</f>
        <v>-3</v>
      </c>
      <c r="AD388">
        <f>IF($K$388&lt;&gt;"",Y388,IF(Z388&lt;&gt;"",AC388,""))</f>
        <v>-3</v>
      </c>
      <c r="AE388">
        <f>IF(AD388="","",VLOOKUP(AD388,'04_WUStG_Mapping'!$A:$B,2,TRUE))</f>
        <v>25</v>
      </c>
    </row>
    <row r="389" spans="1:31" x14ac:dyDescent="0.2">
      <c r="A389" t="s">
        <v>401</v>
      </c>
      <c r="B389" t="s">
        <v>649</v>
      </c>
      <c r="C389" t="s">
        <v>723</v>
      </c>
      <c r="D389" t="s">
        <v>867</v>
      </c>
      <c r="E389" t="s">
        <v>1325</v>
      </c>
      <c r="F389" t="s">
        <v>1606</v>
      </c>
      <c r="G389" t="s">
        <v>1627</v>
      </c>
      <c r="H389" t="s">
        <v>1659</v>
      </c>
      <c r="I389" t="s">
        <v>1685</v>
      </c>
      <c r="J389" t="s">
        <v>1700</v>
      </c>
      <c r="K389" t="s">
        <v>1755</v>
      </c>
      <c r="M389">
        <f>IF($K$389="","",VLOOKUP($K$389,'03_Thresholds_Archetypes'!$A:$M,2,FALSE))</f>
        <v>0</v>
      </c>
      <c r="N389">
        <f>IF($K$389="","",VLOOKUP($K$389,'03_Thresholds_Archetypes'!$A:$M,3,FALSE))</f>
        <v>1</v>
      </c>
      <c r="O389">
        <f>IF($K$389="","",VLOOKUP($K$389,'03_Thresholds_Archetypes'!$A:$M,4,FALSE))</f>
        <v>3</v>
      </c>
      <c r="P389">
        <f>IF($K$389="","",VLOOKUP($K$389,'03_Thresholds_Archetypes'!$A:$M,5,FALSE))</f>
        <v>5</v>
      </c>
      <c r="Q389">
        <f>IF($K$389="","",VLOOKUP($K$389,'03_Thresholds_Archetypes'!$A:$M,6,FALSE))</f>
        <v>1000000000</v>
      </c>
      <c r="R389">
        <f>IF($K$389="","",VLOOKUP($K$389,'03_Thresholds_Archetypes'!$A:$M,7,FALSE))</f>
        <v>1000000000</v>
      </c>
      <c r="S389">
        <f>IF($K$389="","",VLOOKUP($K$389,'03_Thresholds_Archetypes'!$A:$M,8,FALSE))</f>
        <v>3</v>
      </c>
      <c r="T389">
        <f>IF($K$389="","",VLOOKUP($K$389,'03_Thresholds_Archetypes'!$A:$M,9,FALSE))</f>
        <v>2</v>
      </c>
      <c r="U389">
        <f>IF($K$389="","",VLOOKUP($K$389,'03_Thresholds_Archetypes'!$A:$M,10,FALSE))</f>
        <v>0</v>
      </c>
      <c r="V389">
        <f>IF($K$389="","",VLOOKUP($K$389,'03_Thresholds_Archetypes'!$A:$M,11,FALSE))</f>
        <v>-2</v>
      </c>
      <c r="W389">
        <f>IF($K$389="","",VLOOKUP($K$389,'03_Thresholds_Archetypes'!$A:$M,12,FALSE))</f>
        <v>-3</v>
      </c>
      <c r="X389">
        <f>IF($K$389="","",VLOOKUP($K$389,'03_Thresholds_Archetypes'!$A:$M,13,FALSE))</f>
        <v>-3</v>
      </c>
      <c r="Y389">
        <f>IF($K$389="","",LOOKUP($L389,$M389:$R389,$S389:$X389))</f>
        <v>3</v>
      </c>
      <c r="Z389">
        <f>IFERROR(VLOOKUP($A$389,'02_Benchmarks_by_NACE'!$A:$J,7,FALSE),"")</f>
        <v>0.5</v>
      </c>
      <c r="AA389">
        <f>IFERROR(VLOOKUP($A$389,'02_Benchmarks_by_NACE'!$A:$J,8,FALSE),"")</f>
        <v>0.75</v>
      </c>
      <c r="AB389">
        <f>IFERROR(VLOOKUP($A$389,'02_Benchmarks_by_NACE'!$A:$J,9,FALSE),"")</f>
        <v>1.25</v>
      </c>
      <c r="AC389">
        <f>IF(Z389="","",IF(LOWER($G$389)="lower_is_better",IF($L389&lt;=Z389*0.4,3,IF($L389&lt;=Z389*0.7,2,IF($L389&lt;=Z389,0,IF($L389&lt;=AB389,-2,-3)))),IF($L389&gt;=Z389*1.6,3,IF($L389&gt;=Z389*1.3,2,IF($L389&gt;=Z389,0,IF($L389&gt;=Z389/2,-2,-3))))))</f>
        <v>3</v>
      </c>
      <c r="AD389">
        <f>IF($K$389&lt;&gt;"",Y389,IF(Z389&lt;&gt;"",AC389,""))</f>
        <v>3</v>
      </c>
      <c r="AE389">
        <f>IF(AD389="","",VLOOKUP(AD389,'04_WUStG_Mapping'!$A:$B,2,TRUE))</f>
        <v>0</v>
      </c>
    </row>
    <row r="390" spans="1:31" x14ac:dyDescent="0.2">
      <c r="A390" t="s">
        <v>402</v>
      </c>
      <c r="B390" t="s">
        <v>649</v>
      </c>
      <c r="C390" t="s">
        <v>723</v>
      </c>
      <c r="D390" t="s">
        <v>867</v>
      </c>
      <c r="E390" t="s">
        <v>1326</v>
      </c>
      <c r="F390" t="s">
        <v>1607</v>
      </c>
      <c r="G390" t="s">
        <v>1626</v>
      </c>
      <c r="H390" t="s">
        <v>1660</v>
      </c>
      <c r="I390" t="s">
        <v>1685</v>
      </c>
      <c r="J390" t="s">
        <v>1700</v>
      </c>
      <c r="K390" t="s">
        <v>1774</v>
      </c>
      <c r="M390" t="e">
        <f>IF($K$390="","",VLOOKUP($K$390,'03_Thresholds_Archetypes'!$A:$M,2,FALSE))</f>
        <v>#N/A</v>
      </c>
      <c r="N390" t="e">
        <f>IF($K$390="","",VLOOKUP($K$390,'03_Thresholds_Archetypes'!$A:$M,3,FALSE))</f>
        <v>#N/A</v>
      </c>
      <c r="O390" t="e">
        <f>IF($K$390="","",VLOOKUP($K$390,'03_Thresholds_Archetypes'!$A:$M,4,FALSE))</f>
        <v>#N/A</v>
      </c>
      <c r="P390" t="e">
        <f>IF($K$390="","",VLOOKUP($K$390,'03_Thresholds_Archetypes'!$A:$M,5,FALSE))</f>
        <v>#N/A</v>
      </c>
      <c r="Q390" t="e">
        <f>IF($K$390="","",VLOOKUP($K$390,'03_Thresholds_Archetypes'!$A:$M,6,FALSE))</f>
        <v>#N/A</v>
      </c>
      <c r="R390" t="e">
        <f>IF($K$390="","",VLOOKUP($K$390,'03_Thresholds_Archetypes'!$A:$M,7,FALSE))</f>
        <v>#N/A</v>
      </c>
      <c r="S390" t="e">
        <f>IF($K$390="","",VLOOKUP($K$390,'03_Thresholds_Archetypes'!$A:$M,8,FALSE))</f>
        <v>#N/A</v>
      </c>
      <c r="T390" t="e">
        <f>IF($K$390="","",VLOOKUP($K$390,'03_Thresholds_Archetypes'!$A:$M,9,FALSE))</f>
        <v>#N/A</v>
      </c>
      <c r="U390" t="e">
        <f>IF($K$390="","",VLOOKUP($K$390,'03_Thresholds_Archetypes'!$A:$M,10,FALSE))</f>
        <v>#N/A</v>
      </c>
      <c r="V390" t="e">
        <f>IF($K$390="","",VLOOKUP($K$390,'03_Thresholds_Archetypes'!$A:$M,11,FALSE))</f>
        <v>#N/A</v>
      </c>
      <c r="W390" t="e">
        <f>IF($K$390="","",VLOOKUP($K$390,'03_Thresholds_Archetypes'!$A:$M,12,FALSE))</f>
        <v>#N/A</v>
      </c>
      <c r="X390" t="e">
        <f>IF($K$390="","",VLOOKUP($K$390,'03_Thresholds_Archetypes'!$A:$M,13,FALSE))</f>
        <v>#N/A</v>
      </c>
      <c r="Y390" t="e">
        <f>IF($K$390="","",LOOKUP($L390,$M390:$R390,$S390:$X390))</f>
        <v>#N/A</v>
      </c>
      <c r="Z390">
        <f>IFERROR(VLOOKUP($A$390,'02_Benchmarks_by_NACE'!$A:$J,7,FALSE),"")</f>
        <v>0.66999999999999993</v>
      </c>
      <c r="AA390">
        <f>IFERROR(VLOOKUP($A$390,'02_Benchmarks_by_NACE'!$A:$J,8,FALSE),"")</f>
        <v>1</v>
      </c>
      <c r="AB390">
        <f>IFERROR(VLOOKUP($A$390,'02_Benchmarks_by_NACE'!$A:$J,9,FALSE),"")</f>
        <v>1</v>
      </c>
      <c r="AC390">
        <f>IF(Z390="","",IF(LOWER($G$390)="lower_is_better",IF($L390&lt;=Z390*0.4,3,IF($L390&lt;=Z390*0.7,2,IF($L390&lt;=Z390,0,IF($L390&lt;=AB390,-2,-3)))),IF($L390&gt;=Z390*1.6,3,IF($L390&gt;=Z390*1.3,2,IF($L390&gt;=Z390,0,IF($L390&gt;=Z390/2,-2,-3))))))</f>
        <v>-3</v>
      </c>
      <c r="AD390" t="e">
        <f>IF($K$390&lt;&gt;"",Y390,IF(Z390&lt;&gt;"",AC390,""))</f>
        <v>#N/A</v>
      </c>
      <c r="AE390" t="e">
        <f>IF(AD390="","",VLOOKUP(AD390,'04_WUStG_Mapping'!$A:$B,2,TRUE))</f>
        <v>#N/A</v>
      </c>
    </row>
    <row r="391" spans="1:31" x14ac:dyDescent="0.2">
      <c r="A391" t="s">
        <v>403</v>
      </c>
      <c r="B391" t="s">
        <v>649</v>
      </c>
      <c r="C391" t="s">
        <v>723</v>
      </c>
      <c r="D391" t="s">
        <v>867</v>
      </c>
      <c r="E391" t="s">
        <v>1327</v>
      </c>
      <c r="F391" t="s">
        <v>1607</v>
      </c>
      <c r="G391" t="s">
        <v>1626</v>
      </c>
      <c r="H391" t="s">
        <v>1661</v>
      </c>
      <c r="I391" t="s">
        <v>1685</v>
      </c>
      <c r="J391" t="s">
        <v>1700</v>
      </c>
      <c r="K391" t="s">
        <v>1774</v>
      </c>
      <c r="M391" t="e">
        <f>IF($K$391="","",VLOOKUP($K$391,'03_Thresholds_Archetypes'!$A:$M,2,FALSE))</f>
        <v>#N/A</v>
      </c>
      <c r="N391" t="e">
        <f>IF($K$391="","",VLOOKUP($K$391,'03_Thresholds_Archetypes'!$A:$M,3,FALSE))</f>
        <v>#N/A</v>
      </c>
      <c r="O391" t="e">
        <f>IF($K$391="","",VLOOKUP($K$391,'03_Thresholds_Archetypes'!$A:$M,4,FALSE))</f>
        <v>#N/A</v>
      </c>
      <c r="P391" t="e">
        <f>IF($K$391="","",VLOOKUP($K$391,'03_Thresholds_Archetypes'!$A:$M,5,FALSE))</f>
        <v>#N/A</v>
      </c>
      <c r="Q391" t="e">
        <f>IF($K$391="","",VLOOKUP($K$391,'03_Thresholds_Archetypes'!$A:$M,6,FALSE))</f>
        <v>#N/A</v>
      </c>
      <c r="R391" t="e">
        <f>IF($K$391="","",VLOOKUP($K$391,'03_Thresholds_Archetypes'!$A:$M,7,FALSE))</f>
        <v>#N/A</v>
      </c>
      <c r="S391" t="e">
        <f>IF($K$391="","",VLOOKUP($K$391,'03_Thresholds_Archetypes'!$A:$M,8,FALSE))</f>
        <v>#N/A</v>
      </c>
      <c r="T391" t="e">
        <f>IF($K$391="","",VLOOKUP($K$391,'03_Thresholds_Archetypes'!$A:$M,9,FALSE))</f>
        <v>#N/A</v>
      </c>
      <c r="U391" t="e">
        <f>IF($K$391="","",VLOOKUP($K$391,'03_Thresholds_Archetypes'!$A:$M,10,FALSE))</f>
        <v>#N/A</v>
      </c>
      <c r="V391" t="e">
        <f>IF($K$391="","",VLOOKUP($K$391,'03_Thresholds_Archetypes'!$A:$M,11,FALSE))</f>
        <v>#N/A</v>
      </c>
      <c r="W391" t="e">
        <f>IF($K$391="","",VLOOKUP($K$391,'03_Thresholds_Archetypes'!$A:$M,12,FALSE))</f>
        <v>#N/A</v>
      </c>
      <c r="X391" t="e">
        <f>IF($K$391="","",VLOOKUP($K$391,'03_Thresholds_Archetypes'!$A:$M,13,FALSE))</f>
        <v>#N/A</v>
      </c>
      <c r="Y391" t="e">
        <f>IF($K$391="","",LOOKUP($L391,$M391:$R391,$S391:$X391))</f>
        <v>#N/A</v>
      </c>
      <c r="Z391">
        <f>IFERROR(VLOOKUP($A$391,'02_Benchmarks_by_NACE'!$A:$J,7,FALSE),"")</f>
        <v>0.5</v>
      </c>
      <c r="AA391">
        <f>IFERROR(VLOOKUP($A$391,'02_Benchmarks_by_NACE'!$A:$J,8,FALSE),"")</f>
        <v>0.75</v>
      </c>
      <c r="AB391">
        <f>IFERROR(VLOOKUP($A$391,'02_Benchmarks_by_NACE'!$A:$J,9,FALSE),"")</f>
        <v>0.9</v>
      </c>
      <c r="AC391">
        <f>IF(Z391="","",IF(LOWER($G$391)="lower_is_better",IF($L391&lt;=Z391*0.4,3,IF($L391&lt;=Z391*0.7,2,IF($L391&lt;=Z391,0,IF($L391&lt;=AB391,-2,-3)))),IF($L391&gt;=Z391*1.6,3,IF($L391&gt;=Z391*1.3,2,IF($L391&gt;=Z391,0,IF($L391&gt;=Z391/2,-2,-3))))))</f>
        <v>-3</v>
      </c>
      <c r="AD391" t="e">
        <f>IF($K$391&lt;&gt;"",Y391,IF(Z391&lt;&gt;"",AC391,""))</f>
        <v>#N/A</v>
      </c>
      <c r="AE391" t="e">
        <f>IF(AD391="","",VLOOKUP(AD391,'04_WUStG_Mapping'!$A:$B,2,TRUE))</f>
        <v>#N/A</v>
      </c>
    </row>
    <row r="392" spans="1:31" x14ac:dyDescent="0.2">
      <c r="A392" t="s">
        <v>404</v>
      </c>
      <c r="B392" t="s">
        <v>649</v>
      </c>
      <c r="C392" t="s">
        <v>726</v>
      </c>
      <c r="D392" t="s">
        <v>868</v>
      </c>
      <c r="E392" t="s">
        <v>1328</v>
      </c>
      <c r="F392" t="s">
        <v>1613</v>
      </c>
      <c r="G392" t="s">
        <v>1626</v>
      </c>
      <c r="H392" t="s">
        <v>1671</v>
      </c>
      <c r="I392" t="s">
        <v>1690</v>
      </c>
      <c r="J392" t="s">
        <v>1700</v>
      </c>
      <c r="K392" t="s">
        <v>1774</v>
      </c>
      <c r="M392" t="e">
        <f>IF($K$392="","",VLOOKUP($K$392,'03_Thresholds_Archetypes'!$A:$M,2,FALSE))</f>
        <v>#N/A</v>
      </c>
      <c r="N392" t="e">
        <f>IF($K$392="","",VLOOKUP($K$392,'03_Thresholds_Archetypes'!$A:$M,3,FALSE))</f>
        <v>#N/A</v>
      </c>
      <c r="O392" t="e">
        <f>IF($K$392="","",VLOOKUP($K$392,'03_Thresholds_Archetypes'!$A:$M,4,FALSE))</f>
        <v>#N/A</v>
      </c>
      <c r="P392" t="e">
        <f>IF($K$392="","",VLOOKUP($K$392,'03_Thresholds_Archetypes'!$A:$M,5,FALSE))</f>
        <v>#N/A</v>
      </c>
      <c r="Q392" t="e">
        <f>IF($K$392="","",VLOOKUP($K$392,'03_Thresholds_Archetypes'!$A:$M,6,FALSE))</f>
        <v>#N/A</v>
      </c>
      <c r="R392" t="e">
        <f>IF($K$392="","",VLOOKUP($K$392,'03_Thresholds_Archetypes'!$A:$M,7,FALSE))</f>
        <v>#N/A</v>
      </c>
      <c r="S392" t="e">
        <f>IF($K$392="","",VLOOKUP($K$392,'03_Thresholds_Archetypes'!$A:$M,8,FALSE))</f>
        <v>#N/A</v>
      </c>
      <c r="T392" t="e">
        <f>IF($K$392="","",VLOOKUP($K$392,'03_Thresholds_Archetypes'!$A:$M,9,FALSE))</f>
        <v>#N/A</v>
      </c>
      <c r="U392" t="e">
        <f>IF($K$392="","",VLOOKUP($K$392,'03_Thresholds_Archetypes'!$A:$M,10,FALSE))</f>
        <v>#N/A</v>
      </c>
      <c r="V392" t="e">
        <f>IF($K$392="","",VLOOKUP($K$392,'03_Thresholds_Archetypes'!$A:$M,11,FALSE))</f>
        <v>#N/A</v>
      </c>
      <c r="W392" t="e">
        <f>IF($K$392="","",VLOOKUP($K$392,'03_Thresholds_Archetypes'!$A:$M,12,FALSE))</f>
        <v>#N/A</v>
      </c>
      <c r="X392" t="e">
        <f>IF($K$392="","",VLOOKUP($K$392,'03_Thresholds_Archetypes'!$A:$M,13,FALSE))</f>
        <v>#N/A</v>
      </c>
      <c r="Y392" t="e">
        <f>IF($K$392="","",LOOKUP($L392,$M392:$R392,$S392:$X392))</f>
        <v>#N/A</v>
      </c>
      <c r="Z392">
        <f>IFERROR(VLOOKUP($A$392,'02_Benchmarks_by_NACE'!$A:$J,7,FALSE),"")</f>
        <v>0.5</v>
      </c>
      <c r="AA392">
        <f>IFERROR(VLOOKUP($A$392,'02_Benchmarks_by_NACE'!$A:$J,8,FALSE),"")</f>
        <v>0.75</v>
      </c>
      <c r="AB392">
        <f>IFERROR(VLOOKUP($A$392,'02_Benchmarks_by_NACE'!$A:$J,9,FALSE),"")</f>
        <v>0.9</v>
      </c>
      <c r="AC392">
        <f>IF(Z392="","",IF(LOWER($G$392)="lower_is_better",IF($L392&lt;=Z392*0.4,3,IF($L392&lt;=Z392*0.7,2,IF($L392&lt;=Z392,0,IF($L392&lt;=AB392,-2,-3)))),IF($L392&gt;=Z392*1.6,3,IF($L392&gt;=Z392*1.3,2,IF($L392&gt;=Z392,0,IF($L392&gt;=Z392/2,-2,-3))))))</f>
        <v>-3</v>
      </c>
      <c r="AD392" t="e">
        <f>IF($K$392&lt;&gt;"",Y392,IF(Z392&lt;&gt;"",AC392,""))</f>
        <v>#N/A</v>
      </c>
      <c r="AE392" t="e">
        <f>IF(AD392="","",VLOOKUP(AD392,'04_WUStG_Mapping'!$A:$B,2,TRUE))</f>
        <v>#N/A</v>
      </c>
    </row>
    <row r="393" spans="1:31" x14ac:dyDescent="0.2">
      <c r="A393" t="s">
        <v>405</v>
      </c>
      <c r="B393" t="s">
        <v>649</v>
      </c>
      <c r="C393" t="s">
        <v>726</v>
      </c>
      <c r="D393" t="s">
        <v>868</v>
      </c>
      <c r="E393" t="s">
        <v>1329</v>
      </c>
      <c r="F393" t="s">
        <v>1614</v>
      </c>
      <c r="G393" t="s">
        <v>1627</v>
      </c>
      <c r="H393" t="s">
        <v>1656</v>
      </c>
      <c r="I393" t="s">
        <v>1690</v>
      </c>
      <c r="J393" t="s">
        <v>1700</v>
      </c>
      <c r="K393" t="s">
        <v>1775</v>
      </c>
      <c r="M393" t="e">
        <f>IF($K$393="","",VLOOKUP($K$393,'03_Thresholds_Archetypes'!$A:$M,2,FALSE))</f>
        <v>#N/A</v>
      </c>
      <c r="N393" t="e">
        <f>IF($K$393="","",VLOOKUP($K$393,'03_Thresholds_Archetypes'!$A:$M,3,FALSE))</f>
        <v>#N/A</v>
      </c>
      <c r="O393" t="e">
        <f>IF($K$393="","",VLOOKUP($K$393,'03_Thresholds_Archetypes'!$A:$M,4,FALSE))</f>
        <v>#N/A</v>
      </c>
      <c r="P393" t="e">
        <f>IF($K$393="","",VLOOKUP($K$393,'03_Thresholds_Archetypes'!$A:$M,5,FALSE))</f>
        <v>#N/A</v>
      </c>
      <c r="Q393" t="e">
        <f>IF($K$393="","",VLOOKUP($K$393,'03_Thresholds_Archetypes'!$A:$M,6,FALSE))</f>
        <v>#N/A</v>
      </c>
      <c r="R393" t="e">
        <f>IF($K$393="","",VLOOKUP($K$393,'03_Thresholds_Archetypes'!$A:$M,7,FALSE))</f>
        <v>#N/A</v>
      </c>
      <c r="S393" t="e">
        <f>IF($K$393="","",VLOOKUP($K$393,'03_Thresholds_Archetypes'!$A:$M,8,FALSE))</f>
        <v>#N/A</v>
      </c>
      <c r="T393" t="e">
        <f>IF($K$393="","",VLOOKUP($K$393,'03_Thresholds_Archetypes'!$A:$M,9,FALSE))</f>
        <v>#N/A</v>
      </c>
      <c r="U393" t="e">
        <f>IF($K$393="","",VLOOKUP($K$393,'03_Thresholds_Archetypes'!$A:$M,10,FALSE))</f>
        <v>#N/A</v>
      </c>
      <c r="V393" t="e">
        <f>IF($K$393="","",VLOOKUP($K$393,'03_Thresholds_Archetypes'!$A:$M,11,FALSE))</f>
        <v>#N/A</v>
      </c>
      <c r="W393" t="e">
        <f>IF($K$393="","",VLOOKUP($K$393,'03_Thresholds_Archetypes'!$A:$M,12,FALSE))</f>
        <v>#N/A</v>
      </c>
      <c r="X393" t="e">
        <f>IF($K$393="","",VLOOKUP($K$393,'03_Thresholds_Archetypes'!$A:$M,13,FALSE))</f>
        <v>#N/A</v>
      </c>
      <c r="Y393" t="e">
        <f>IF($K$393="","",LOOKUP($L393,$M393:$R393,$S393:$X393))</f>
        <v>#N/A</v>
      </c>
      <c r="Z393">
        <f>IFERROR(VLOOKUP($A$393,'02_Benchmarks_by_NACE'!$A:$J,7,FALSE),"")</f>
        <v>3</v>
      </c>
      <c r="AA393">
        <f>IFERROR(VLOOKUP($A$393,'02_Benchmarks_by_NACE'!$A:$J,8,FALSE),"")</f>
        <v>4.5</v>
      </c>
      <c r="AB393">
        <f>IFERROR(VLOOKUP($A$393,'02_Benchmarks_by_NACE'!$A:$J,9,FALSE),"")</f>
        <v>7.5</v>
      </c>
      <c r="AC393">
        <f>IF(Z393="","",IF(LOWER($G$393)="lower_is_better",IF($L393&lt;=Z393*0.4,3,IF($L393&lt;=Z393*0.7,2,IF($L393&lt;=Z393,0,IF($L393&lt;=AB393,-2,-3)))),IF($L393&gt;=Z393*1.6,3,IF($L393&gt;=Z393*1.3,2,IF($L393&gt;=Z393,0,IF($L393&gt;=Z393/2,-2,-3))))))</f>
        <v>3</v>
      </c>
      <c r="AD393" t="e">
        <f>IF($K$393&lt;&gt;"",Y393,IF(Z393&lt;&gt;"",AC393,""))</f>
        <v>#N/A</v>
      </c>
      <c r="AE393" t="e">
        <f>IF(AD393="","",VLOOKUP(AD393,'04_WUStG_Mapping'!$A:$B,2,TRUE))</f>
        <v>#N/A</v>
      </c>
    </row>
    <row r="394" spans="1:31" x14ac:dyDescent="0.2">
      <c r="A394" t="s">
        <v>406</v>
      </c>
      <c r="B394" t="s">
        <v>649</v>
      </c>
      <c r="C394" t="s">
        <v>726</v>
      </c>
      <c r="D394" t="s">
        <v>868</v>
      </c>
      <c r="E394" t="s">
        <v>1330</v>
      </c>
      <c r="F394" t="s">
        <v>1602</v>
      </c>
      <c r="G394" t="s">
        <v>1626</v>
      </c>
      <c r="H394" t="s">
        <v>1657</v>
      </c>
      <c r="I394" t="s">
        <v>1690</v>
      </c>
      <c r="J394" t="s">
        <v>1698</v>
      </c>
      <c r="K394" t="s">
        <v>1753</v>
      </c>
      <c r="M394">
        <f>IF($K$394="","",VLOOKUP($K$394,'03_Thresholds_Archetypes'!$A:$M,2,FALSE))</f>
        <v>0</v>
      </c>
      <c r="N394">
        <f>IF($K$394="","",VLOOKUP($K$394,'03_Thresholds_Archetypes'!$A:$M,3,FALSE))</f>
        <v>30</v>
      </c>
      <c r="O394">
        <f>IF($K$394="","",VLOOKUP($K$394,'03_Thresholds_Archetypes'!$A:$M,4,FALSE))</f>
        <v>50</v>
      </c>
      <c r="P394">
        <f>IF($K$394="","",VLOOKUP($K$394,'03_Thresholds_Archetypes'!$A:$M,5,FALSE))</f>
        <v>70</v>
      </c>
      <c r="Q394">
        <f>IF($K$394="","",VLOOKUP($K$394,'03_Thresholds_Archetypes'!$A:$M,6,FALSE))</f>
        <v>90</v>
      </c>
      <c r="R394">
        <f>IF($K$394="","",VLOOKUP($K$394,'03_Thresholds_Archetypes'!$A:$M,7,FALSE))</f>
        <v>1000000000</v>
      </c>
      <c r="S394">
        <f>IF($K$394="","",VLOOKUP($K$394,'03_Thresholds_Archetypes'!$A:$M,8,FALSE))</f>
        <v>-3</v>
      </c>
      <c r="T394">
        <f>IF($K$394="","",VLOOKUP($K$394,'03_Thresholds_Archetypes'!$A:$M,9,FALSE))</f>
        <v>-2</v>
      </c>
      <c r="U394">
        <f>IF($K$394="","",VLOOKUP($K$394,'03_Thresholds_Archetypes'!$A:$M,10,FALSE))</f>
        <v>0</v>
      </c>
      <c r="V394">
        <f>IF($K$394="","",VLOOKUP($K$394,'03_Thresholds_Archetypes'!$A:$M,11,FALSE))</f>
        <v>2</v>
      </c>
      <c r="W394">
        <f>IF($K$394="","",VLOOKUP($K$394,'03_Thresholds_Archetypes'!$A:$M,12,FALSE))</f>
        <v>3</v>
      </c>
      <c r="X394">
        <f>IF($K$394="","",VLOOKUP($K$394,'03_Thresholds_Archetypes'!$A:$M,13,FALSE))</f>
        <v>3</v>
      </c>
      <c r="Y394">
        <f>IF($K$394="","",LOOKUP($L394,$M394:$R394,$S394:$X394))</f>
        <v>-3</v>
      </c>
      <c r="Z394">
        <f>IFERROR(VLOOKUP($A$394,'02_Benchmarks_by_NACE'!$A:$J,7,FALSE),"")</f>
        <v>82</v>
      </c>
      <c r="AA394">
        <f>IFERROR(VLOOKUP($A$394,'02_Benchmarks_by_NACE'!$A:$J,8,FALSE),"")</f>
        <v>100</v>
      </c>
      <c r="AB394">
        <f>IFERROR(VLOOKUP($A$394,'02_Benchmarks_by_NACE'!$A:$J,9,FALSE),"")</f>
        <v>100</v>
      </c>
      <c r="AC394">
        <f>IF(Z394="","",IF(LOWER($G$394)="lower_is_better",IF($L394&lt;=Z394*0.4,3,IF($L394&lt;=Z394*0.7,2,IF($L394&lt;=Z394,0,IF($L394&lt;=AB394,-2,-3)))),IF($L394&gt;=Z394*1.6,3,IF($L394&gt;=Z394*1.3,2,IF($L394&gt;=Z394,0,IF($L394&gt;=Z394/2,-2,-3))))))</f>
        <v>-3</v>
      </c>
      <c r="AD394">
        <f>IF($K$394&lt;&gt;"",Y394,IF(Z394&lt;&gt;"",AC394,""))</f>
        <v>-3</v>
      </c>
      <c r="AE394">
        <f>IF(AD394="","",VLOOKUP(AD394,'04_WUStG_Mapping'!$A:$B,2,TRUE))</f>
        <v>25</v>
      </c>
    </row>
    <row r="395" spans="1:31" x14ac:dyDescent="0.2">
      <c r="A395" t="s">
        <v>407</v>
      </c>
      <c r="B395" t="s">
        <v>649</v>
      </c>
      <c r="C395" t="s">
        <v>723</v>
      </c>
      <c r="D395" t="s">
        <v>869</v>
      </c>
      <c r="E395" t="s">
        <v>1331</v>
      </c>
      <c r="F395" t="s">
        <v>1607</v>
      </c>
      <c r="G395" t="s">
        <v>1626</v>
      </c>
      <c r="H395" t="s">
        <v>1662</v>
      </c>
      <c r="I395" t="s">
        <v>1686</v>
      </c>
      <c r="J395" t="s">
        <v>1700</v>
      </c>
      <c r="K395" t="s">
        <v>1774</v>
      </c>
      <c r="M395" t="e">
        <f>IF($K$395="","",VLOOKUP($K$395,'03_Thresholds_Archetypes'!$A:$M,2,FALSE))</f>
        <v>#N/A</v>
      </c>
      <c r="N395" t="e">
        <f>IF($K$395="","",VLOOKUP($K$395,'03_Thresholds_Archetypes'!$A:$M,3,FALSE))</f>
        <v>#N/A</v>
      </c>
      <c r="O395" t="e">
        <f>IF($K$395="","",VLOOKUP($K$395,'03_Thresholds_Archetypes'!$A:$M,4,FALSE))</f>
        <v>#N/A</v>
      </c>
      <c r="P395" t="e">
        <f>IF($K$395="","",VLOOKUP($K$395,'03_Thresholds_Archetypes'!$A:$M,5,FALSE))</f>
        <v>#N/A</v>
      </c>
      <c r="Q395" t="e">
        <f>IF($K$395="","",VLOOKUP($K$395,'03_Thresholds_Archetypes'!$A:$M,6,FALSE))</f>
        <v>#N/A</v>
      </c>
      <c r="R395" t="e">
        <f>IF($K$395="","",VLOOKUP($K$395,'03_Thresholds_Archetypes'!$A:$M,7,FALSE))</f>
        <v>#N/A</v>
      </c>
      <c r="S395" t="e">
        <f>IF($K$395="","",VLOOKUP($K$395,'03_Thresholds_Archetypes'!$A:$M,8,FALSE))</f>
        <v>#N/A</v>
      </c>
      <c r="T395" t="e">
        <f>IF($K$395="","",VLOOKUP($K$395,'03_Thresholds_Archetypes'!$A:$M,9,FALSE))</f>
        <v>#N/A</v>
      </c>
      <c r="U395" t="e">
        <f>IF($K$395="","",VLOOKUP($K$395,'03_Thresholds_Archetypes'!$A:$M,10,FALSE))</f>
        <v>#N/A</v>
      </c>
      <c r="V395" t="e">
        <f>IF($K$395="","",VLOOKUP($K$395,'03_Thresholds_Archetypes'!$A:$M,11,FALSE))</f>
        <v>#N/A</v>
      </c>
      <c r="W395" t="e">
        <f>IF($K$395="","",VLOOKUP($K$395,'03_Thresholds_Archetypes'!$A:$M,12,FALSE))</f>
        <v>#N/A</v>
      </c>
      <c r="X395" t="e">
        <f>IF($K$395="","",VLOOKUP($K$395,'03_Thresholds_Archetypes'!$A:$M,13,FALSE))</f>
        <v>#N/A</v>
      </c>
      <c r="Y395" t="e">
        <f>IF($K$395="","",LOOKUP($L395,$M395:$R395,$S395:$X395))</f>
        <v>#N/A</v>
      </c>
      <c r="Z395">
        <f>IFERROR(VLOOKUP($A$395,'02_Benchmarks_by_NACE'!$A:$J,7,FALSE),"")</f>
        <v>0.64500000000000002</v>
      </c>
      <c r="AA395">
        <f>IFERROR(VLOOKUP($A$395,'02_Benchmarks_by_NACE'!$A:$J,8,FALSE),"")</f>
        <v>0.96750000000000003</v>
      </c>
      <c r="AB395">
        <f>IFERROR(VLOOKUP($A$395,'02_Benchmarks_by_NACE'!$A:$J,9,FALSE),"")</f>
        <v>1</v>
      </c>
      <c r="AC395">
        <f>IF(Z395="","",IF(LOWER($G$395)="lower_is_better",IF($L395&lt;=Z395*0.4,3,IF($L395&lt;=Z395*0.7,2,IF($L395&lt;=Z395,0,IF($L395&lt;=AB395,-2,-3)))),IF($L395&gt;=Z395*1.6,3,IF($L395&gt;=Z395*1.3,2,IF($L395&gt;=Z395,0,IF($L395&gt;=Z395/2,-2,-3))))))</f>
        <v>-3</v>
      </c>
      <c r="AD395" t="e">
        <f>IF($K$395&lt;&gt;"",Y395,IF(Z395&lt;&gt;"",AC395,""))</f>
        <v>#N/A</v>
      </c>
      <c r="AE395" t="e">
        <f>IF(AD395="","",VLOOKUP(AD395,'04_WUStG_Mapping'!$A:$B,2,TRUE))</f>
        <v>#N/A</v>
      </c>
    </row>
    <row r="396" spans="1:31" x14ac:dyDescent="0.2">
      <c r="A396" t="s">
        <v>408</v>
      </c>
      <c r="B396" t="s">
        <v>649</v>
      </c>
      <c r="C396" t="s">
        <v>723</v>
      </c>
      <c r="D396" t="s">
        <v>869</v>
      </c>
      <c r="E396" t="s">
        <v>1332</v>
      </c>
      <c r="F396" t="s">
        <v>1602</v>
      </c>
      <c r="G396" t="s">
        <v>1627</v>
      </c>
      <c r="H396" t="s">
        <v>1663</v>
      </c>
      <c r="I396" t="s">
        <v>1632</v>
      </c>
      <c r="J396" t="s">
        <v>1700</v>
      </c>
      <c r="K396" t="s">
        <v>1775</v>
      </c>
      <c r="M396" t="e">
        <f>IF($K$396="","",VLOOKUP($K$396,'03_Thresholds_Archetypes'!$A:$M,2,FALSE))</f>
        <v>#N/A</v>
      </c>
      <c r="N396" t="e">
        <f>IF($K$396="","",VLOOKUP($K$396,'03_Thresholds_Archetypes'!$A:$M,3,FALSE))</f>
        <v>#N/A</v>
      </c>
      <c r="O396" t="e">
        <f>IF($K$396="","",VLOOKUP($K$396,'03_Thresholds_Archetypes'!$A:$M,4,FALSE))</f>
        <v>#N/A</v>
      </c>
      <c r="P396" t="e">
        <f>IF($K$396="","",VLOOKUP($K$396,'03_Thresholds_Archetypes'!$A:$M,5,FALSE))</f>
        <v>#N/A</v>
      </c>
      <c r="Q396" t="e">
        <f>IF($K$396="","",VLOOKUP($K$396,'03_Thresholds_Archetypes'!$A:$M,6,FALSE))</f>
        <v>#N/A</v>
      </c>
      <c r="R396" t="e">
        <f>IF($K$396="","",VLOOKUP($K$396,'03_Thresholds_Archetypes'!$A:$M,7,FALSE))</f>
        <v>#N/A</v>
      </c>
      <c r="S396" t="e">
        <f>IF($K$396="","",VLOOKUP($K$396,'03_Thresholds_Archetypes'!$A:$M,8,FALSE))</f>
        <v>#N/A</v>
      </c>
      <c r="T396" t="e">
        <f>IF($K$396="","",VLOOKUP($K$396,'03_Thresholds_Archetypes'!$A:$M,9,FALSE))</f>
        <v>#N/A</v>
      </c>
      <c r="U396" t="e">
        <f>IF($K$396="","",VLOOKUP($K$396,'03_Thresholds_Archetypes'!$A:$M,10,FALSE))</f>
        <v>#N/A</v>
      </c>
      <c r="V396" t="e">
        <f>IF($K$396="","",VLOOKUP($K$396,'03_Thresholds_Archetypes'!$A:$M,11,FALSE))</f>
        <v>#N/A</v>
      </c>
      <c r="W396" t="e">
        <f>IF($K$396="","",VLOOKUP($K$396,'03_Thresholds_Archetypes'!$A:$M,12,FALSE))</f>
        <v>#N/A</v>
      </c>
      <c r="X396" t="e">
        <f>IF($K$396="","",VLOOKUP($K$396,'03_Thresholds_Archetypes'!$A:$M,13,FALSE))</f>
        <v>#N/A</v>
      </c>
      <c r="Y396" t="e">
        <f>IF($K$396="","",LOOKUP($L396,$M396:$R396,$S396:$X396))</f>
        <v>#N/A</v>
      </c>
      <c r="Z396">
        <f>IFERROR(VLOOKUP($A$396,'02_Benchmarks_by_NACE'!$A:$J,7,FALSE),"")</f>
        <v>15.5</v>
      </c>
      <c r="AA396">
        <f>IFERROR(VLOOKUP($A$396,'02_Benchmarks_by_NACE'!$A:$J,8,FALSE),"")</f>
        <v>23.25</v>
      </c>
      <c r="AB396">
        <f>IFERROR(VLOOKUP($A$396,'02_Benchmarks_by_NACE'!$A:$J,9,FALSE),"")</f>
        <v>38.75</v>
      </c>
      <c r="AC396">
        <f>IF(Z396="","",IF(LOWER($G$396)="lower_is_better",IF($L396&lt;=Z396*0.4,3,IF($L396&lt;=Z396*0.7,2,IF($L396&lt;=Z396,0,IF($L396&lt;=AB396,-2,-3)))),IF($L396&gt;=Z396*1.6,3,IF($L396&gt;=Z396*1.3,2,IF($L396&gt;=Z396,0,IF($L396&gt;=Z396/2,-2,-3))))))</f>
        <v>3</v>
      </c>
      <c r="AD396" t="e">
        <f>IF($K$396&lt;&gt;"",Y396,IF(Z396&lt;&gt;"",AC396,""))</f>
        <v>#N/A</v>
      </c>
      <c r="AE396" t="e">
        <f>IF(AD396="","",VLOOKUP(AD396,'04_WUStG_Mapping'!$A:$B,2,TRUE))</f>
        <v>#N/A</v>
      </c>
    </row>
    <row r="397" spans="1:31" x14ac:dyDescent="0.2">
      <c r="A397" t="s">
        <v>409</v>
      </c>
      <c r="B397" t="s">
        <v>649</v>
      </c>
      <c r="C397" t="s">
        <v>723</v>
      </c>
      <c r="D397" t="s">
        <v>869</v>
      </c>
      <c r="E397" t="s">
        <v>1333</v>
      </c>
      <c r="F397" t="s">
        <v>1608</v>
      </c>
      <c r="G397" t="s">
        <v>1626</v>
      </c>
      <c r="H397" t="s">
        <v>1664</v>
      </c>
      <c r="I397" t="s">
        <v>1686</v>
      </c>
      <c r="J397" t="s">
        <v>1700</v>
      </c>
      <c r="K397" t="s">
        <v>1774</v>
      </c>
      <c r="M397" t="e">
        <f>IF($K$397="","",VLOOKUP($K$397,'03_Thresholds_Archetypes'!$A:$M,2,FALSE))</f>
        <v>#N/A</v>
      </c>
      <c r="N397" t="e">
        <f>IF($K$397="","",VLOOKUP($K$397,'03_Thresholds_Archetypes'!$A:$M,3,FALSE))</f>
        <v>#N/A</v>
      </c>
      <c r="O397" t="e">
        <f>IF($K$397="","",VLOOKUP($K$397,'03_Thresholds_Archetypes'!$A:$M,4,FALSE))</f>
        <v>#N/A</v>
      </c>
      <c r="P397" t="e">
        <f>IF($K$397="","",VLOOKUP($K$397,'03_Thresholds_Archetypes'!$A:$M,5,FALSE))</f>
        <v>#N/A</v>
      </c>
      <c r="Q397" t="e">
        <f>IF($K$397="","",VLOOKUP($K$397,'03_Thresholds_Archetypes'!$A:$M,6,FALSE))</f>
        <v>#N/A</v>
      </c>
      <c r="R397" t="e">
        <f>IF($K$397="","",VLOOKUP($K$397,'03_Thresholds_Archetypes'!$A:$M,7,FALSE))</f>
        <v>#N/A</v>
      </c>
      <c r="S397" t="e">
        <f>IF($K$397="","",VLOOKUP($K$397,'03_Thresholds_Archetypes'!$A:$M,8,FALSE))</f>
        <v>#N/A</v>
      </c>
      <c r="T397" t="e">
        <f>IF($K$397="","",VLOOKUP($K$397,'03_Thresholds_Archetypes'!$A:$M,9,FALSE))</f>
        <v>#N/A</v>
      </c>
      <c r="U397" t="e">
        <f>IF($K$397="","",VLOOKUP($K$397,'03_Thresholds_Archetypes'!$A:$M,10,FALSE))</f>
        <v>#N/A</v>
      </c>
      <c r="V397" t="e">
        <f>IF($K$397="","",VLOOKUP($K$397,'03_Thresholds_Archetypes'!$A:$M,11,FALSE))</f>
        <v>#N/A</v>
      </c>
      <c r="W397" t="e">
        <f>IF($K$397="","",VLOOKUP($K$397,'03_Thresholds_Archetypes'!$A:$M,12,FALSE))</f>
        <v>#N/A</v>
      </c>
      <c r="X397" t="e">
        <f>IF($K$397="","",VLOOKUP($K$397,'03_Thresholds_Archetypes'!$A:$M,13,FALSE))</f>
        <v>#N/A</v>
      </c>
      <c r="Y397" t="e">
        <f>IF($K$397="","",LOOKUP($L397,$M397:$R397,$S397:$X397))</f>
        <v>#N/A</v>
      </c>
      <c r="Z397">
        <f>IFERROR(VLOOKUP($A$397,'02_Benchmarks_by_NACE'!$A:$J,7,FALSE),"")</f>
        <v>1.5</v>
      </c>
      <c r="AA397">
        <f>IFERROR(VLOOKUP($A$397,'02_Benchmarks_by_NACE'!$A:$J,8,FALSE),"")</f>
        <v>2.25</v>
      </c>
      <c r="AB397">
        <f>IFERROR(VLOOKUP($A$397,'02_Benchmarks_by_NACE'!$A:$J,9,FALSE),"")</f>
        <v>3.75</v>
      </c>
      <c r="AC397">
        <f>IF(Z397="","",IF(LOWER($G$397)="lower_is_better",IF($L397&lt;=Z397*0.4,3,IF($L397&lt;=Z397*0.7,2,IF($L397&lt;=Z397,0,IF($L397&lt;=AB397,-2,-3)))),IF($L397&gt;=Z397*1.6,3,IF($L397&gt;=Z397*1.3,2,IF($L397&gt;=Z397,0,IF($L397&gt;=Z397/2,-2,-3))))))</f>
        <v>-3</v>
      </c>
      <c r="AD397" t="e">
        <f>IF($K$397&lt;&gt;"",Y397,IF(Z397&lt;&gt;"",AC397,""))</f>
        <v>#N/A</v>
      </c>
      <c r="AE397" t="e">
        <f>IF(AD397="","",VLOOKUP(AD397,'04_WUStG_Mapping'!$A:$B,2,TRUE))</f>
        <v>#N/A</v>
      </c>
    </row>
    <row r="398" spans="1:31" x14ac:dyDescent="0.2">
      <c r="A398" t="s">
        <v>410</v>
      </c>
      <c r="B398" t="s">
        <v>649</v>
      </c>
      <c r="C398" t="s">
        <v>727</v>
      </c>
      <c r="D398" t="s">
        <v>870</v>
      </c>
      <c r="E398" t="s">
        <v>1334</v>
      </c>
      <c r="F398" t="s">
        <v>1613</v>
      </c>
      <c r="G398" t="s">
        <v>1626</v>
      </c>
      <c r="H398" t="s">
        <v>1671</v>
      </c>
      <c r="I398" t="s">
        <v>1690</v>
      </c>
      <c r="J398" t="s">
        <v>1700</v>
      </c>
      <c r="K398" t="s">
        <v>1774</v>
      </c>
      <c r="M398" t="e">
        <f>IF($K$398="","",VLOOKUP($K$398,'03_Thresholds_Archetypes'!$A:$M,2,FALSE))</f>
        <v>#N/A</v>
      </c>
      <c r="N398" t="e">
        <f>IF($K$398="","",VLOOKUP($K$398,'03_Thresholds_Archetypes'!$A:$M,3,FALSE))</f>
        <v>#N/A</v>
      </c>
      <c r="O398" t="e">
        <f>IF($K$398="","",VLOOKUP($K$398,'03_Thresholds_Archetypes'!$A:$M,4,FALSE))</f>
        <v>#N/A</v>
      </c>
      <c r="P398" t="e">
        <f>IF($K$398="","",VLOOKUP($K$398,'03_Thresholds_Archetypes'!$A:$M,5,FALSE))</f>
        <v>#N/A</v>
      </c>
      <c r="Q398" t="e">
        <f>IF($K$398="","",VLOOKUP($K$398,'03_Thresholds_Archetypes'!$A:$M,6,FALSE))</f>
        <v>#N/A</v>
      </c>
      <c r="R398" t="e">
        <f>IF($K$398="","",VLOOKUP($K$398,'03_Thresholds_Archetypes'!$A:$M,7,FALSE))</f>
        <v>#N/A</v>
      </c>
      <c r="S398" t="e">
        <f>IF($K$398="","",VLOOKUP($K$398,'03_Thresholds_Archetypes'!$A:$M,8,FALSE))</f>
        <v>#N/A</v>
      </c>
      <c r="T398" t="e">
        <f>IF($K$398="","",VLOOKUP($K$398,'03_Thresholds_Archetypes'!$A:$M,9,FALSE))</f>
        <v>#N/A</v>
      </c>
      <c r="U398" t="e">
        <f>IF($K$398="","",VLOOKUP($K$398,'03_Thresholds_Archetypes'!$A:$M,10,FALSE))</f>
        <v>#N/A</v>
      </c>
      <c r="V398" t="e">
        <f>IF($K$398="","",VLOOKUP($K$398,'03_Thresholds_Archetypes'!$A:$M,11,FALSE))</f>
        <v>#N/A</v>
      </c>
      <c r="W398" t="e">
        <f>IF($K$398="","",VLOOKUP($K$398,'03_Thresholds_Archetypes'!$A:$M,12,FALSE))</f>
        <v>#N/A</v>
      </c>
      <c r="X398" t="e">
        <f>IF($K$398="","",VLOOKUP($K$398,'03_Thresholds_Archetypes'!$A:$M,13,FALSE))</f>
        <v>#N/A</v>
      </c>
      <c r="Y398" t="e">
        <f>IF($K$398="","",LOOKUP($L398,$M398:$R398,$S398:$X398))</f>
        <v>#N/A</v>
      </c>
      <c r="Z398">
        <f>IFERROR(VLOOKUP($A$398,'02_Benchmarks_by_NACE'!$A:$J,7,FALSE),"")</f>
        <v>0.5</v>
      </c>
      <c r="AA398">
        <f>IFERROR(VLOOKUP($A$398,'02_Benchmarks_by_NACE'!$A:$J,8,FALSE),"")</f>
        <v>0.75</v>
      </c>
      <c r="AB398">
        <f>IFERROR(VLOOKUP($A$398,'02_Benchmarks_by_NACE'!$A:$J,9,FALSE),"")</f>
        <v>0.9</v>
      </c>
      <c r="AC398">
        <f>IF(Z398="","",IF(LOWER($G$398)="lower_is_better",IF($L398&lt;=Z398*0.4,3,IF($L398&lt;=Z398*0.7,2,IF($L398&lt;=Z398,0,IF($L398&lt;=AB398,-2,-3)))),IF($L398&gt;=Z398*1.6,3,IF($L398&gt;=Z398*1.3,2,IF($L398&gt;=Z398,0,IF($L398&gt;=Z398/2,-2,-3))))))</f>
        <v>-3</v>
      </c>
      <c r="AD398" t="e">
        <f>IF($K$398&lt;&gt;"",Y398,IF(Z398&lt;&gt;"",AC398,""))</f>
        <v>#N/A</v>
      </c>
      <c r="AE398" t="e">
        <f>IF(AD398="","",VLOOKUP(AD398,'04_WUStG_Mapping'!$A:$B,2,TRUE))</f>
        <v>#N/A</v>
      </c>
    </row>
    <row r="399" spans="1:31" x14ac:dyDescent="0.2">
      <c r="A399" t="s">
        <v>411</v>
      </c>
      <c r="B399" t="s">
        <v>649</v>
      </c>
      <c r="C399" t="s">
        <v>727</v>
      </c>
      <c r="D399" t="s">
        <v>870</v>
      </c>
      <c r="E399" t="s">
        <v>1335</v>
      </c>
      <c r="F399" t="s">
        <v>1614</v>
      </c>
      <c r="G399" t="s">
        <v>1627</v>
      </c>
      <c r="H399" t="s">
        <v>1656</v>
      </c>
      <c r="I399" t="s">
        <v>1690</v>
      </c>
      <c r="J399" t="s">
        <v>1700</v>
      </c>
      <c r="K399" t="s">
        <v>1775</v>
      </c>
      <c r="M399" t="e">
        <f>IF($K$399="","",VLOOKUP($K$399,'03_Thresholds_Archetypes'!$A:$M,2,FALSE))</f>
        <v>#N/A</v>
      </c>
      <c r="N399" t="e">
        <f>IF($K$399="","",VLOOKUP($K$399,'03_Thresholds_Archetypes'!$A:$M,3,FALSE))</f>
        <v>#N/A</v>
      </c>
      <c r="O399" t="e">
        <f>IF($K$399="","",VLOOKUP($K$399,'03_Thresholds_Archetypes'!$A:$M,4,FALSE))</f>
        <v>#N/A</v>
      </c>
      <c r="P399" t="e">
        <f>IF($K$399="","",VLOOKUP($K$399,'03_Thresholds_Archetypes'!$A:$M,5,FALSE))</f>
        <v>#N/A</v>
      </c>
      <c r="Q399" t="e">
        <f>IF($K$399="","",VLOOKUP($K$399,'03_Thresholds_Archetypes'!$A:$M,6,FALSE))</f>
        <v>#N/A</v>
      </c>
      <c r="R399" t="e">
        <f>IF($K$399="","",VLOOKUP($K$399,'03_Thresholds_Archetypes'!$A:$M,7,FALSE))</f>
        <v>#N/A</v>
      </c>
      <c r="S399" t="e">
        <f>IF($K$399="","",VLOOKUP($K$399,'03_Thresholds_Archetypes'!$A:$M,8,FALSE))</f>
        <v>#N/A</v>
      </c>
      <c r="T399" t="e">
        <f>IF($K$399="","",VLOOKUP($K$399,'03_Thresholds_Archetypes'!$A:$M,9,FALSE))</f>
        <v>#N/A</v>
      </c>
      <c r="U399" t="e">
        <f>IF($K$399="","",VLOOKUP($K$399,'03_Thresholds_Archetypes'!$A:$M,10,FALSE))</f>
        <v>#N/A</v>
      </c>
      <c r="V399" t="e">
        <f>IF($K$399="","",VLOOKUP($K$399,'03_Thresholds_Archetypes'!$A:$M,11,FALSE))</f>
        <v>#N/A</v>
      </c>
      <c r="W399" t="e">
        <f>IF($K$399="","",VLOOKUP($K$399,'03_Thresholds_Archetypes'!$A:$M,12,FALSE))</f>
        <v>#N/A</v>
      </c>
      <c r="X399" t="e">
        <f>IF($K$399="","",VLOOKUP($K$399,'03_Thresholds_Archetypes'!$A:$M,13,FALSE))</f>
        <v>#N/A</v>
      </c>
      <c r="Y399" t="e">
        <f>IF($K$399="","",LOOKUP($L399,$M399:$R399,$S399:$X399))</f>
        <v>#N/A</v>
      </c>
      <c r="Z399">
        <f>IFERROR(VLOOKUP($A$399,'02_Benchmarks_by_NACE'!$A:$J,7,FALSE),"")</f>
        <v>3</v>
      </c>
      <c r="AA399">
        <f>IFERROR(VLOOKUP($A$399,'02_Benchmarks_by_NACE'!$A:$J,8,FALSE),"")</f>
        <v>4.5</v>
      </c>
      <c r="AB399">
        <f>IFERROR(VLOOKUP($A$399,'02_Benchmarks_by_NACE'!$A:$J,9,FALSE),"")</f>
        <v>7.5</v>
      </c>
      <c r="AC399">
        <f>IF(Z399="","",IF(LOWER($G$399)="lower_is_better",IF($L399&lt;=Z399*0.4,3,IF($L399&lt;=Z399*0.7,2,IF($L399&lt;=Z399,0,IF($L399&lt;=AB399,-2,-3)))),IF($L399&gt;=Z399*1.6,3,IF($L399&gt;=Z399*1.3,2,IF($L399&gt;=Z399,0,IF($L399&gt;=Z399/2,-2,-3))))))</f>
        <v>3</v>
      </c>
      <c r="AD399" t="e">
        <f>IF($K$399&lt;&gt;"",Y399,IF(Z399&lt;&gt;"",AC399,""))</f>
        <v>#N/A</v>
      </c>
      <c r="AE399" t="e">
        <f>IF(AD399="","",VLOOKUP(AD399,'04_WUStG_Mapping'!$A:$B,2,TRUE))</f>
        <v>#N/A</v>
      </c>
    </row>
    <row r="400" spans="1:31" x14ac:dyDescent="0.2">
      <c r="A400" t="s">
        <v>412</v>
      </c>
      <c r="B400" t="s">
        <v>649</v>
      </c>
      <c r="C400" t="s">
        <v>727</v>
      </c>
      <c r="D400" t="s">
        <v>870</v>
      </c>
      <c r="E400" t="s">
        <v>1336</v>
      </c>
      <c r="F400" t="s">
        <v>1602</v>
      </c>
      <c r="G400" t="s">
        <v>1626</v>
      </c>
      <c r="H400" t="s">
        <v>1657</v>
      </c>
      <c r="I400" t="s">
        <v>1690</v>
      </c>
      <c r="J400" t="s">
        <v>1698</v>
      </c>
      <c r="K400" t="s">
        <v>1753</v>
      </c>
      <c r="M400">
        <f>IF($K$400="","",VLOOKUP($K$400,'03_Thresholds_Archetypes'!$A:$M,2,FALSE))</f>
        <v>0</v>
      </c>
      <c r="N400">
        <f>IF($K$400="","",VLOOKUP($K$400,'03_Thresholds_Archetypes'!$A:$M,3,FALSE))</f>
        <v>30</v>
      </c>
      <c r="O400">
        <f>IF($K$400="","",VLOOKUP($K$400,'03_Thresholds_Archetypes'!$A:$M,4,FALSE))</f>
        <v>50</v>
      </c>
      <c r="P400">
        <f>IF($K$400="","",VLOOKUP($K$400,'03_Thresholds_Archetypes'!$A:$M,5,FALSE))</f>
        <v>70</v>
      </c>
      <c r="Q400">
        <f>IF($K$400="","",VLOOKUP($K$400,'03_Thresholds_Archetypes'!$A:$M,6,FALSE))</f>
        <v>90</v>
      </c>
      <c r="R400">
        <f>IF($K$400="","",VLOOKUP($K$400,'03_Thresholds_Archetypes'!$A:$M,7,FALSE))</f>
        <v>1000000000</v>
      </c>
      <c r="S400">
        <f>IF($K$400="","",VLOOKUP($K$400,'03_Thresholds_Archetypes'!$A:$M,8,FALSE))</f>
        <v>-3</v>
      </c>
      <c r="T400">
        <f>IF($K$400="","",VLOOKUP($K$400,'03_Thresholds_Archetypes'!$A:$M,9,FALSE))</f>
        <v>-2</v>
      </c>
      <c r="U400">
        <f>IF($K$400="","",VLOOKUP($K$400,'03_Thresholds_Archetypes'!$A:$M,10,FALSE))</f>
        <v>0</v>
      </c>
      <c r="V400">
        <f>IF($K$400="","",VLOOKUP($K$400,'03_Thresholds_Archetypes'!$A:$M,11,FALSE))</f>
        <v>2</v>
      </c>
      <c r="W400">
        <f>IF($K$400="","",VLOOKUP($K$400,'03_Thresholds_Archetypes'!$A:$M,12,FALSE))</f>
        <v>3</v>
      </c>
      <c r="X400">
        <f>IF($K$400="","",VLOOKUP($K$400,'03_Thresholds_Archetypes'!$A:$M,13,FALSE))</f>
        <v>3</v>
      </c>
      <c r="Y400">
        <f>IF($K$400="","",LOOKUP($L400,$M400:$R400,$S400:$X400))</f>
        <v>-3</v>
      </c>
      <c r="Z400">
        <f>IFERROR(VLOOKUP($A$400,'02_Benchmarks_by_NACE'!$A:$J,7,FALSE),"")</f>
        <v>82</v>
      </c>
      <c r="AA400">
        <f>IFERROR(VLOOKUP($A$400,'02_Benchmarks_by_NACE'!$A:$J,8,FALSE),"")</f>
        <v>100</v>
      </c>
      <c r="AB400">
        <f>IFERROR(VLOOKUP($A$400,'02_Benchmarks_by_NACE'!$A:$J,9,FALSE),"")</f>
        <v>100</v>
      </c>
      <c r="AC400">
        <f>IF(Z400="","",IF(LOWER($G$400)="lower_is_better",IF($L400&lt;=Z400*0.4,3,IF($L400&lt;=Z400*0.7,2,IF($L400&lt;=Z400,0,IF($L400&lt;=AB400,-2,-3)))),IF($L400&gt;=Z400*1.6,3,IF($L400&gt;=Z400*1.3,2,IF($L400&gt;=Z400,0,IF($L400&gt;=Z400/2,-2,-3))))))</f>
        <v>-3</v>
      </c>
      <c r="AD400">
        <f>IF($K$400&lt;&gt;"",Y400,IF(Z400&lt;&gt;"",AC400,""))</f>
        <v>-3</v>
      </c>
      <c r="AE400">
        <f>IF(AD400="","",VLOOKUP(AD400,'04_WUStG_Mapping'!$A:$B,2,TRUE))</f>
        <v>25</v>
      </c>
    </row>
    <row r="401" spans="1:31" x14ac:dyDescent="0.2">
      <c r="A401" t="s">
        <v>413</v>
      </c>
      <c r="B401" t="s">
        <v>649</v>
      </c>
      <c r="C401" t="s">
        <v>723</v>
      </c>
      <c r="D401" t="s">
        <v>871</v>
      </c>
      <c r="E401" t="s">
        <v>1337</v>
      </c>
      <c r="F401" t="s">
        <v>1620</v>
      </c>
      <c r="G401" t="s">
        <v>1627</v>
      </c>
      <c r="H401" t="s">
        <v>1678</v>
      </c>
      <c r="I401" t="s">
        <v>1684</v>
      </c>
      <c r="J401" t="s">
        <v>1715</v>
      </c>
      <c r="K401" t="s">
        <v>1775</v>
      </c>
      <c r="M401" t="e">
        <f>IF($K$401="","",VLOOKUP($K$401,'03_Thresholds_Archetypes'!$A:$M,2,FALSE))</f>
        <v>#N/A</v>
      </c>
      <c r="N401" t="e">
        <f>IF($K$401="","",VLOOKUP($K$401,'03_Thresholds_Archetypes'!$A:$M,3,FALSE))</f>
        <v>#N/A</v>
      </c>
      <c r="O401" t="e">
        <f>IF($K$401="","",VLOOKUP($K$401,'03_Thresholds_Archetypes'!$A:$M,4,FALSE))</f>
        <v>#N/A</v>
      </c>
      <c r="P401" t="e">
        <f>IF($K$401="","",VLOOKUP($K$401,'03_Thresholds_Archetypes'!$A:$M,5,FALSE))</f>
        <v>#N/A</v>
      </c>
      <c r="Q401" t="e">
        <f>IF($K$401="","",VLOOKUP($K$401,'03_Thresholds_Archetypes'!$A:$M,6,FALSE))</f>
        <v>#N/A</v>
      </c>
      <c r="R401" t="e">
        <f>IF($K$401="","",VLOOKUP($K$401,'03_Thresholds_Archetypes'!$A:$M,7,FALSE))</f>
        <v>#N/A</v>
      </c>
      <c r="S401" t="e">
        <f>IF($K$401="","",VLOOKUP($K$401,'03_Thresholds_Archetypes'!$A:$M,8,FALSE))</f>
        <v>#N/A</v>
      </c>
      <c r="T401" t="e">
        <f>IF($K$401="","",VLOOKUP($K$401,'03_Thresholds_Archetypes'!$A:$M,9,FALSE))</f>
        <v>#N/A</v>
      </c>
      <c r="U401" t="e">
        <f>IF($K$401="","",VLOOKUP($K$401,'03_Thresholds_Archetypes'!$A:$M,10,FALSE))</f>
        <v>#N/A</v>
      </c>
      <c r="V401" t="e">
        <f>IF($K$401="","",VLOOKUP($K$401,'03_Thresholds_Archetypes'!$A:$M,11,FALSE))</f>
        <v>#N/A</v>
      </c>
      <c r="W401" t="e">
        <f>IF($K$401="","",VLOOKUP($K$401,'03_Thresholds_Archetypes'!$A:$M,12,FALSE))</f>
        <v>#N/A</v>
      </c>
      <c r="X401" t="e">
        <f>IF($K$401="","",VLOOKUP($K$401,'03_Thresholds_Archetypes'!$A:$M,13,FALSE))</f>
        <v>#N/A</v>
      </c>
      <c r="Y401" t="e">
        <f>IF($K$401="","",LOOKUP($L401,$M401:$R401,$S401:$X401))</f>
        <v>#N/A</v>
      </c>
      <c r="Z401">
        <f>IFERROR(VLOOKUP($A$401,'02_Benchmarks_by_NACE'!$A:$J,7,FALSE),"")</f>
        <v>175.5</v>
      </c>
      <c r="AA401">
        <f>IFERROR(VLOOKUP($A$401,'02_Benchmarks_by_NACE'!$A:$J,8,FALSE),"")</f>
        <v>263.25</v>
      </c>
      <c r="AB401">
        <f>IFERROR(VLOOKUP($A$401,'02_Benchmarks_by_NACE'!$A:$J,9,FALSE),"")</f>
        <v>438.75</v>
      </c>
      <c r="AC401">
        <f>IF(Z401="","",IF(LOWER($G$401)="lower_is_better",IF($L401&lt;=Z401*0.4,3,IF($L401&lt;=Z401*0.7,2,IF($L401&lt;=Z401,0,IF($L401&lt;=AB401,-2,-3)))),IF($L401&gt;=Z401*1.6,3,IF($L401&gt;=Z401*1.3,2,IF($L401&gt;=Z401,0,IF($L401&gt;=Z401/2,-2,-3))))))</f>
        <v>3</v>
      </c>
      <c r="AD401" t="e">
        <f>IF($K$401&lt;&gt;"",Y401,IF(Z401&lt;&gt;"",AC401,""))</f>
        <v>#N/A</v>
      </c>
      <c r="AE401" t="e">
        <f>IF(AD401="","",VLOOKUP(AD401,'04_WUStG_Mapping'!$A:$B,2,TRUE))</f>
        <v>#N/A</v>
      </c>
    </row>
    <row r="402" spans="1:31" x14ac:dyDescent="0.2">
      <c r="A402" t="s">
        <v>414</v>
      </c>
      <c r="B402" t="s">
        <v>649</v>
      </c>
      <c r="C402" t="s">
        <v>723</v>
      </c>
      <c r="D402" t="s">
        <v>871</v>
      </c>
      <c r="E402" t="s">
        <v>1338</v>
      </c>
      <c r="F402" t="s">
        <v>1621</v>
      </c>
      <c r="G402" t="s">
        <v>1626</v>
      </c>
      <c r="H402" t="s">
        <v>1666</v>
      </c>
      <c r="I402" t="s">
        <v>1690</v>
      </c>
      <c r="J402" t="s">
        <v>1715</v>
      </c>
      <c r="K402" t="s">
        <v>1753</v>
      </c>
      <c r="M402">
        <f>IF($K$402="","",VLOOKUP($K$402,'03_Thresholds_Archetypes'!$A:$M,2,FALSE))</f>
        <v>0</v>
      </c>
      <c r="N402">
        <f>IF($K$402="","",VLOOKUP($K$402,'03_Thresholds_Archetypes'!$A:$M,3,FALSE))</f>
        <v>30</v>
      </c>
      <c r="O402">
        <f>IF($K$402="","",VLOOKUP($K$402,'03_Thresholds_Archetypes'!$A:$M,4,FALSE))</f>
        <v>50</v>
      </c>
      <c r="P402">
        <f>IF($K$402="","",VLOOKUP($K$402,'03_Thresholds_Archetypes'!$A:$M,5,FALSE))</f>
        <v>70</v>
      </c>
      <c r="Q402">
        <f>IF($K$402="","",VLOOKUP($K$402,'03_Thresholds_Archetypes'!$A:$M,6,FALSE))</f>
        <v>90</v>
      </c>
      <c r="R402">
        <f>IF($K$402="","",VLOOKUP($K$402,'03_Thresholds_Archetypes'!$A:$M,7,FALSE))</f>
        <v>1000000000</v>
      </c>
      <c r="S402">
        <f>IF($K$402="","",VLOOKUP($K$402,'03_Thresholds_Archetypes'!$A:$M,8,FALSE))</f>
        <v>-3</v>
      </c>
      <c r="T402">
        <f>IF($K$402="","",VLOOKUP($K$402,'03_Thresholds_Archetypes'!$A:$M,9,FALSE))</f>
        <v>-2</v>
      </c>
      <c r="U402">
        <f>IF($K$402="","",VLOOKUP($K$402,'03_Thresholds_Archetypes'!$A:$M,10,FALSE))</f>
        <v>0</v>
      </c>
      <c r="V402">
        <f>IF($K$402="","",VLOOKUP($K$402,'03_Thresholds_Archetypes'!$A:$M,11,FALSE))</f>
        <v>2</v>
      </c>
      <c r="W402">
        <f>IF($K$402="","",VLOOKUP($K$402,'03_Thresholds_Archetypes'!$A:$M,12,FALSE))</f>
        <v>3</v>
      </c>
      <c r="X402">
        <f>IF($K$402="","",VLOOKUP($K$402,'03_Thresholds_Archetypes'!$A:$M,13,FALSE))</f>
        <v>3</v>
      </c>
      <c r="Y402">
        <f>IF($K$402="","",LOOKUP($L402,$M402:$R402,$S402:$X402))</f>
        <v>-3</v>
      </c>
      <c r="Z402">
        <f>IFERROR(VLOOKUP($A$402,'02_Benchmarks_by_NACE'!$A:$J,7,FALSE),"")</f>
        <v>50</v>
      </c>
      <c r="AA402">
        <f>IFERROR(VLOOKUP($A$402,'02_Benchmarks_by_NACE'!$A:$J,8,FALSE),"")</f>
        <v>75</v>
      </c>
      <c r="AB402">
        <f>IFERROR(VLOOKUP($A$402,'02_Benchmarks_by_NACE'!$A:$J,9,FALSE),"")</f>
        <v>100</v>
      </c>
      <c r="AC402">
        <f>IF(Z402="","",IF(LOWER($G$402)="lower_is_better",IF($L402&lt;=Z402*0.4,3,IF($L402&lt;=Z402*0.7,2,IF($L402&lt;=Z402,0,IF($L402&lt;=AB402,-2,-3)))),IF($L402&gt;=Z402*1.6,3,IF($L402&gt;=Z402*1.3,2,IF($L402&gt;=Z402,0,IF($L402&gt;=Z402/2,-2,-3))))))</f>
        <v>-3</v>
      </c>
      <c r="AD402">
        <f>IF($K$402&lt;&gt;"",Y402,IF(Z402&lt;&gt;"",AC402,""))</f>
        <v>-3</v>
      </c>
      <c r="AE402">
        <f>IF(AD402="","",VLOOKUP(AD402,'04_WUStG_Mapping'!$A:$B,2,TRUE))</f>
        <v>25</v>
      </c>
    </row>
    <row r="403" spans="1:31" x14ac:dyDescent="0.2">
      <c r="A403" t="s">
        <v>415</v>
      </c>
      <c r="B403" t="s">
        <v>649</v>
      </c>
      <c r="C403" t="s">
        <v>723</v>
      </c>
      <c r="D403" t="s">
        <v>871</v>
      </c>
      <c r="E403" t="s">
        <v>1339</v>
      </c>
      <c r="F403" t="s">
        <v>1621</v>
      </c>
      <c r="G403" t="s">
        <v>1626</v>
      </c>
      <c r="H403" t="s">
        <v>1666</v>
      </c>
      <c r="I403" t="s">
        <v>1690</v>
      </c>
      <c r="J403" t="s">
        <v>1715</v>
      </c>
      <c r="K403" t="s">
        <v>1753</v>
      </c>
      <c r="M403">
        <f>IF($K$403="","",VLOOKUP($K$403,'03_Thresholds_Archetypes'!$A:$M,2,FALSE))</f>
        <v>0</v>
      </c>
      <c r="N403">
        <f>IF($K$403="","",VLOOKUP($K$403,'03_Thresholds_Archetypes'!$A:$M,3,FALSE))</f>
        <v>30</v>
      </c>
      <c r="O403">
        <f>IF($K$403="","",VLOOKUP($K$403,'03_Thresholds_Archetypes'!$A:$M,4,FALSE))</f>
        <v>50</v>
      </c>
      <c r="P403">
        <f>IF($K$403="","",VLOOKUP($K$403,'03_Thresholds_Archetypes'!$A:$M,5,FALSE))</f>
        <v>70</v>
      </c>
      <c r="Q403">
        <f>IF($K$403="","",VLOOKUP($K$403,'03_Thresholds_Archetypes'!$A:$M,6,FALSE))</f>
        <v>90</v>
      </c>
      <c r="R403">
        <f>IF($K$403="","",VLOOKUP($K$403,'03_Thresholds_Archetypes'!$A:$M,7,FALSE))</f>
        <v>1000000000</v>
      </c>
      <c r="S403">
        <f>IF($K$403="","",VLOOKUP($K$403,'03_Thresholds_Archetypes'!$A:$M,8,FALSE))</f>
        <v>-3</v>
      </c>
      <c r="T403">
        <f>IF($K$403="","",VLOOKUP($K$403,'03_Thresholds_Archetypes'!$A:$M,9,FALSE))</f>
        <v>-2</v>
      </c>
      <c r="U403">
        <f>IF($K$403="","",VLOOKUP($K$403,'03_Thresholds_Archetypes'!$A:$M,10,FALSE))</f>
        <v>0</v>
      </c>
      <c r="V403">
        <f>IF($K$403="","",VLOOKUP($K$403,'03_Thresholds_Archetypes'!$A:$M,11,FALSE))</f>
        <v>2</v>
      </c>
      <c r="W403">
        <f>IF($K$403="","",VLOOKUP($K$403,'03_Thresholds_Archetypes'!$A:$M,12,FALSE))</f>
        <v>3</v>
      </c>
      <c r="X403">
        <f>IF($K$403="","",VLOOKUP($K$403,'03_Thresholds_Archetypes'!$A:$M,13,FALSE))</f>
        <v>3</v>
      </c>
      <c r="Y403">
        <f>IF($K$403="","",LOOKUP($L403,$M403:$R403,$S403:$X403))</f>
        <v>-3</v>
      </c>
      <c r="Z403">
        <f>IFERROR(VLOOKUP($A$403,'02_Benchmarks_by_NACE'!$A:$J,7,FALSE),"")</f>
        <v>50</v>
      </c>
      <c r="AA403">
        <f>IFERROR(VLOOKUP($A$403,'02_Benchmarks_by_NACE'!$A:$J,8,FALSE),"")</f>
        <v>75</v>
      </c>
      <c r="AB403">
        <f>IFERROR(VLOOKUP($A$403,'02_Benchmarks_by_NACE'!$A:$J,9,FALSE),"")</f>
        <v>100</v>
      </c>
      <c r="AC403">
        <f>IF(Z403="","",IF(LOWER($G$403)="lower_is_better",IF($L403&lt;=Z403*0.4,3,IF($L403&lt;=Z403*0.7,2,IF($L403&lt;=Z403,0,IF($L403&lt;=AB403,-2,-3)))),IF($L403&gt;=Z403*1.6,3,IF($L403&gt;=Z403*1.3,2,IF($L403&gt;=Z403,0,IF($L403&gt;=Z403/2,-2,-3))))))</f>
        <v>-3</v>
      </c>
      <c r="AD403">
        <f>IF($K$403&lt;&gt;"",Y403,IF(Z403&lt;&gt;"",AC403,""))</f>
        <v>-3</v>
      </c>
      <c r="AE403">
        <f>IF(AD403="","",VLOOKUP(AD403,'04_WUStG_Mapping'!$A:$B,2,TRUE))</f>
        <v>25</v>
      </c>
    </row>
    <row r="404" spans="1:31" x14ac:dyDescent="0.2">
      <c r="A404" t="s">
        <v>416</v>
      </c>
      <c r="B404" t="s">
        <v>649</v>
      </c>
      <c r="C404" t="s">
        <v>724</v>
      </c>
      <c r="D404" t="s">
        <v>872</v>
      </c>
      <c r="E404" t="s">
        <v>1340</v>
      </c>
      <c r="F404" t="s">
        <v>1613</v>
      </c>
      <c r="G404" t="s">
        <v>1626</v>
      </c>
      <c r="H404" t="s">
        <v>1671</v>
      </c>
      <c r="I404" t="s">
        <v>1690</v>
      </c>
      <c r="J404" t="s">
        <v>1700</v>
      </c>
      <c r="K404" t="s">
        <v>1774</v>
      </c>
      <c r="M404" t="e">
        <f>IF($K$404="","",VLOOKUP($K$404,'03_Thresholds_Archetypes'!$A:$M,2,FALSE))</f>
        <v>#N/A</v>
      </c>
      <c r="N404" t="e">
        <f>IF($K$404="","",VLOOKUP($K$404,'03_Thresholds_Archetypes'!$A:$M,3,FALSE))</f>
        <v>#N/A</v>
      </c>
      <c r="O404" t="e">
        <f>IF($K$404="","",VLOOKUP($K$404,'03_Thresholds_Archetypes'!$A:$M,4,FALSE))</f>
        <v>#N/A</v>
      </c>
      <c r="P404" t="e">
        <f>IF($K$404="","",VLOOKUP($K$404,'03_Thresholds_Archetypes'!$A:$M,5,FALSE))</f>
        <v>#N/A</v>
      </c>
      <c r="Q404" t="e">
        <f>IF($K$404="","",VLOOKUP($K$404,'03_Thresholds_Archetypes'!$A:$M,6,FALSE))</f>
        <v>#N/A</v>
      </c>
      <c r="R404" t="e">
        <f>IF($K$404="","",VLOOKUP($K$404,'03_Thresholds_Archetypes'!$A:$M,7,FALSE))</f>
        <v>#N/A</v>
      </c>
      <c r="S404" t="e">
        <f>IF($K$404="","",VLOOKUP($K$404,'03_Thresholds_Archetypes'!$A:$M,8,FALSE))</f>
        <v>#N/A</v>
      </c>
      <c r="T404" t="e">
        <f>IF($K$404="","",VLOOKUP($K$404,'03_Thresholds_Archetypes'!$A:$M,9,FALSE))</f>
        <v>#N/A</v>
      </c>
      <c r="U404" t="e">
        <f>IF($K$404="","",VLOOKUP($K$404,'03_Thresholds_Archetypes'!$A:$M,10,FALSE))</f>
        <v>#N/A</v>
      </c>
      <c r="V404" t="e">
        <f>IF($K$404="","",VLOOKUP($K$404,'03_Thresholds_Archetypes'!$A:$M,11,FALSE))</f>
        <v>#N/A</v>
      </c>
      <c r="W404" t="e">
        <f>IF($K$404="","",VLOOKUP($K$404,'03_Thresholds_Archetypes'!$A:$M,12,FALSE))</f>
        <v>#N/A</v>
      </c>
      <c r="X404" t="e">
        <f>IF($K$404="","",VLOOKUP($K$404,'03_Thresholds_Archetypes'!$A:$M,13,FALSE))</f>
        <v>#N/A</v>
      </c>
      <c r="Y404" t="e">
        <f>IF($K$404="","",LOOKUP($L404,$M404:$R404,$S404:$X404))</f>
        <v>#N/A</v>
      </c>
      <c r="Z404">
        <f>IFERROR(VLOOKUP($A$404,'02_Benchmarks_by_NACE'!$A:$J,7,FALSE),"")</f>
        <v>0.5</v>
      </c>
      <c r="AA404">
        <f>IFERROR(VLOOKUP($A$404,'02_Benchmarks_by_NACE'!$A:$J,8,FALSE),"")</f>
        <v>0.75</v>
      </c>
      <c r="AB404">
        <f>IFERROR(VLOOKUP($A$404,'02_Benchmarks_by_NACE'!$A:$J,9,FALSE),"")</f>
        <v>0.9</v>
      </c>
      <c r="AC404">
        <f>IF(Z404="","",IF(LOWER($G$404)="lower_is_better",IF($L404&lt;=Z404*0.4,3,IF($L404&lt;=Z404*0.7,2,IF($L404&lt;=Z404,0,IF($L404&lt;=AB404,-2,-3)))),IF($L404&gt;=Z404*1.6,3,IF($L404&gt;=Z404*1.3,2,IF($L404&gt;=Z404,0,IF($L404&gt;=Z404/2,-2,-3))))))</f>
        <v>-3</v>
      </c>
      <c r="AD404" t="e">
        <f>IF($K$404&lt;&gt;"",Y404,IF(Z404&lt;&gt;"",AC404,""))</f>
        <v>#N/A</v>
      </c>
      <c r="AE404" t="e">
        <f>IF(AD404="","",VLOOKUP(AD404,'04_WUStG_Mapping'!$A:$B,2,TRUE))</f>
        <v>#N/A</v>
      </c>
    </row>
    <row r="405" spans="1:31" x14ac:dyDescent="0.2">
      <c r="A405" t="s">
        <v>417</v>
      </c>
      <c r="B405" t="s">
        <v>649</v>
      </c>
      <c r="C405" t="s">
        <v>724</v>
      </c>
      <c r="D405" t="s">
        <v>872</v>
      </c>
      <c r="E405" t="s">
        <v>1341</v>
      </c>
      <c r="F405" t="s">
        <v>1614</v>
      </c>
      <c r="G405" t="s">
        <v>1627</v>
      </c>
      <c r="H405" t="s">
        <v>1656</v>
      </c>
      <c r="I405" t="s">
        <v>1690</v>
      </c>
      <c r="J405" t="s">
        <v>1700</v>
      </c>
      <c r="K405" t="s">
        <v>1775</v>
      </c>
      <c r="M405" t="e">
        <f>IF($K$405="","",VLOOKUP($K$405,'03_Thresholds_Archetypes'!$A:$M,2,FALSE))</f>
        <v>#N/A</v>
      </c>
      <c r="N405" t="e">
        <f>IF($K$405="","",VLOOKUP($K$405,'03_Thresholds_Archetypes'!$A:$M,3,FALSE))</f>
        <v>#N/A</v>
      </c>
      <c r="O405" t="e">
        <f>IF($K$405="","",VLOOKUP($K$405,'03_Thresholds_Archetypes'!$A:$M,4,FALSE))</f>
        <v>#N/A</v>
      </c>
      <c r="P405" t="e">
        <f>IF($K$405="","",VLOOKUP($K$405,'03_Thresholds_Archetypes'!$A:$M,5,FALSE))</f>
        <v>#N/A</v>
      </c>
      <c r="Q405" t="e">
        <f>IF($K$405="","",VLOOKUP($K$405,'03_Thresholds_Archetypes'!$A:$M,6,FALSE))</f>
        <v>#N/A</v>
      </c>
      <c r="R405" t="e">
        <f>IF($K$405="","",VLOOKUP($K$405,'03_Thresholds_Archetypes'!$A:$M,7,FALSE))</f>
        <v>#N/A</v>
      </c>
      <c r="S405" t="e">
        <f>IF($K$405="","",VLOOKUP($K$405,'03_Thresholds_Archetypes'!$A:$M,8,FALSE))</f>
        <v>#N/A</v>
      </c>
      <c r="T405" t="e">
        <f>IF($K$405="","",VLOOKUP($K$405,'03_Thresholds_Archetypes'!$A:$M,9,FALSE))</f>
        <v>#N/A</v>
      </c>
      <c r="U405" t="e">
        <f>IF($K$405="","",VLOOKUP($K$405,'03_Thresholds_Archetypes'!$A:$M,10,FALSE))</f>
        <v>#N/A</v>
      </c>
      <c r="V405" t="e">
        <f>IF($K$405="","",VLOOKUP($K$405,'03_Thresholds_Archetypes'!$A:$M,11,FALSE))</f>
        <v>#N/A</v>
      </c>
      <c r="W405" t="e">
        <f>IF($K$405="","",VLOOKUP($K$405,'03_Thresholds_Archetypes'!$A:$M,12,FALSE))</f>
        <v>#N/A</v>
      </c>
      <c r="X405" t="e">
        <f>IF($K$405="","",VLOOKUP($K$405,'03_Thresholds_Archetypes'!$A:$M,13,FALSE))</f>
        <v>#N/A</v>
      </c>
      <c r="Y405" t="e">
        <f>IF($K$405="","",LOOKUP($L405,$M405:$R405,$S405:$X405))</f>
        <v>#N/A</v>
      </c>
      <c r="Z405">
        <f>IFERROR(VLOOKUP($A$405,'02_Benchmarks_by_NACE'!$A:$J,7,FALSE),"")</f>
        <v>3</v>
      </c>
      <c r="AA405">
        <f>IFERROR(VLOOKUP($A$405,'02_Benchmarks_by_NACE'!$A:$J,8,FALSE),"")</f>
        <v>4.5</v>
      </c>
      <c r="AB405">
        <f>IFERROR(VLOOKUP($A$405,'02_Benchmarks_by_NACE'!$A:$J,9,FALSE),"")</f>
        <v>7.5</v>
      </c>
      <c r="AC405">
        <f>IF(Z405="","",IF(LOWER($G$405)="lower_is_better",IF($L405&lt;=Z405*0.4,3,IF($L405&lt;=Z405*0.7,2,IF($L405&lt;=Z405,0,IF($L405&lt;=AB405,-2,-3)))),IF($L405&gt;=Z405*1.6,3,IF($L405&gt;=Z405*1.3,2,IF($L405&gt;=Z405,0,IF($L405&gt;=Z405/2,-2,-3))))))</f>
        <v>3</v>
      </c>
      <c r="AD405" t="e">
        <f>IF($K$405&lt;&gt;"",Y405,IF(Z405&lt;&gt;"",AC405,""))</f>
        <v>#N/A</v>
      </c>
      <c r="AE405" t="e">
        <f>IF(AD405="","",VLOOKUP(AD405,'04_WUStG_Mapping'!$A:$B,2,TRUE))</f>
        <v>#N/A</v>
      </c>
    </row>
    <row r="406" spans="1:31" x14ac:dyDescent="0.2">
      <c r="A406" t="s">
        <v>418</v>
      </c>
      <c r="B406" t="s">
        <v>649</v>
      </c>
      <c r="C406" t="s">
        <v>724</v>
      </c>
      <c r="D406" t="s">
        <v>872</v>
      </c>
      <c r="E406" t="s">
        <v>1342</v>
      </c>
      <c r="F406" t="s">
        <v>1602</v>
      </c>
      <c r="G406" t="s">
        <v>1626</v>
      </c>
      <c r="H406" t="s">
        <v>1657</v>
      </c>
      <c r="I406" t="s">
        <v>1690</v>
      </c>
      <c r="J406" t="s">
        <v>1698</v>
      </c>
      <c r="K406" t="s">
        <v>1753</v>
      </c>
      <c r="M406">
        <f>IF($K$406="","",VLOOKUP($K$406,'03_Thresholds_Archetypes'!$A:$M,2,FALSE))</f>
        <v>0</v>
      </c>
      <c r="N406">
        <f>IF($K$406="","",VLOOKUP($K$406,'03_Thresholds_Archetypes'!$A:$M,3,FALSE))</f>
        <v>30</v>
      </c>
      <c r="O406">
        <f>IF($K$406="","",VLOOKUP($K$406,'03_Thresholds_Archetypes'!$A:$M,4,FALSE))</f>
        <v>50</v>
      </c>
      <c r="P406">
        <f>IF($K$406="","",VLOOKUP($K$406,'03_Thresholds_Archetypes'!$A:$M,5,FALSE))</f>
        <v>70</v>
      </c>
      <c r="Q406">
        <f>IF($K$406="","",VLOOKUP($K$406,'03_Thresholds_Archetypes'!$A:$M,6,FALSE))</f>
        <v>90</v>
      </c>
      <c r="R406">
        <f>IF($K$406="","",VLOOKUP($K$406,'03_Thresholds_Archetypes'!$A:$M,7,FALSE))</f>
        <v>1000000000</v>
      </c>
      <c r="S406">
        <f>IF($K$406="","",VLOOKUP($K$406,'03_Thresholds_Archetypes'!$A:$M,8,FALSE))</f>
        <v>-3</v>
      </c>
      <c r="T406">
        <f>IF($K$406="","",VLOOKUP($K$406,'03_Thresholds_Archetypes'!$A:$M,9,FALSE))</f>
        <v>-2</v>
      </c>
      <c r="U406">
        <f>IF($K$406="","",VLOOKUP($K$406,'03_Thresholds_Archetypes'!$A:$M,10,FALSE))</f>
        <v>0</v>
      </c>
      <c r="V406">
        <f>IF($K$406="","",VLOOKUP($K$406,'03_Thresholds_Archetypes'!$A:$M,11,FALSE))</f>
        <v>2</v>
      </c>
      <c r="W406">
        <f>IF($K$406="","",VLOOKUP($K$406,'03_Thresholds_Archetypes'!$A:$M,12,FALSE))</f>
        <v>3</v>
      </c>
      <c r="X406">
        <f>IF($K$406="","",VLOOKUP($K$406,'03_Thresholds_Archetypes'!$A:$M,13,FALSE))</f>
        <v>3</v>
      </c>
      <c r="Y406">
        <f>IF($K$406="","",LOOKUP($L406,$M406:$R406,$S406:$X406))</f>
        <v>-3</v>
      </c>
      <c r="Z406">
        <f>IFERROR(VLOOKUP($A$406,'02_Benchmarks_by_NACE'!$A:$J,7,FALSE),"")</f>
        <v>82</v>
      </c>
      <c r="AA406">
        <f>IFERROR(VLOOKUP($A$406,'02_Benchmarks_by_NACE'!$A:$J,8,FALSE),"")</f>
        <v>100</v>
      </c>
      <c r="AB406">
        <f>IFERROR(VLOOKUP($A$406,'02_Benchmarks_by_NACE'!$A:$J,9,FALSE),"")</f>
        <v>100</v>
      </c>
      <c r="AC406">
        <f>IF(Z406="","",IF(LOWER($G$406)="lower_is_better",IF($L406&lt;=Z406*0.4,3,IF($L406&lt;=Z406*0.7,2,IF($L406&lt;=Z406,0,IF($L406&lt;=AB406,-2,-3)))),IF($L406&gt;=Z406*1.6,3,IF($L406&gt;=Z406*1.3,2,IF($L406&gt;=Z406,0,IF($L406&gt;=Z406/2,-2,-3))))))</f>
        <v>-3</v>
      </c>
      <c r="AD406">
        <f>IF($K$406&lt;&gt;"",Y406,IF(Z406&lt;&gt;"",AC406,""))</f>
        <v>-3</v>
      </c>
      <c r="AE406">
        <f>IF(AD406="","",VLOOKUP(AD406,'04_WUStG_Mapping'!$A:$B,2,TRUE))</f>
        <v>25</v>
      </c>
    </row>
    <row r="407" spans="1:31" x14ac:dyDescent="0.2">
      <c r="A407" t="s">
        <v>419</v>
      </c>
      <c r="B407" t="s">
        <v>650</v>
      </c>
      <c r="C407" t="s">
        <v>728</v>
      </c>
      <c r="D407" t="s">
        <v>873</v>
      </c>
      <c r="E407" t="s">
        <v>1343</v>
      </c>
      <c r="F407" t="s">
        <v>1606</v>
      </c>
      <c r="G407" t="s">
        <v>1627</v>
      </c>
      <c r="H407" t="s">
        <v>1659</v>
      </c>
      <c r="I407" t="s">
        <v>1685</v>
      </c>
      <c r="J407" t="s">
        <v>1700</v>
      </c>
      <c r="K407" t="s">
        <v>1755</v>
      </c>
      <c r="M407">
        <f>IF($K$407="","",VLOOKUP($K$407,'03_Thresholds_Archetypes'!$A:$M,2,FALSE))</f>
        <v>0</v>
      </c>
      <c r="N407">
        <f>IF($K$407="","",VLOOKUP($K$407,'03_Thresholds_Archetypes'!$A:$M,3,FALSE))</f>
        <v>1</v>
      </c>
      <c r="O407">
        <f>IF($K$407="","",VLOOKUP($K$407,'03_Thresholds_Archetypes'!$A:$M,4,FALSE))</f>
        <v>3</v>
      </c>
      <c r="P407">
        <f>IF($K$407="","",VLOOKUP($K$407,'03_Thresholds_Archetypes'!$A:$M,5,FALSE))</f>
        <v>5</v>
      </c>
      <c r="Q407">
        <f>IF($K$407="","",VLOOKUP($K$407,'03_Thresholds_Archetypes'!$A:$M,6,FALSE))</f>
        <v>1000000000</v>
      </c>
      <c r="R407">
        <f>IF($K$407="","",VLOOKUP($K$407,'03_Thresholds_Archetypes'!$A:$M,7,FALSE))</f>
        <v>1000000000</v>
      </c>
      <c r="S407">
        <f>IF($K$407="","",VLOOKUP($K$407,'03_Thresholds_Archetypes'!$A:$M,8,FALSE))</f>
        <v>3</v>
      </c>
      <c r="T407">
        <f>IF($K$407="","",VLOOKUP($K$407,'03_Thresholds_Archetypes'!$A:$M,9,FALSE))</f>
        <v>2</v>
      </c>
      <c r="U407">
        <f>IF($K$407="","",VLOOKUP($K$407,'03_Thresholds_Archetypes'!$A:$M,10,FALSE))</f>
        <v>0</v>
      </c>
      <c r="V407">
        <f>IF($K$407="","",VLOOKUP($K$407,'03_Thresholds_Archetypes'!$A:$M,11,FALSE))</f>
        <v>-2</v>
      </c>
      <c r="W407">
        <f>IF($K$407="","",VLOOKUP($K$407,'03_Thresholds_Archetypes'!$A:$M,12,FALSE))</f>
        <v>-3</v>
      </c>
      <c r="X407">
        <f>IF($K$407="","",VLOOKUP($K$407,'03_Thresholds_Archetypes'!$A:$M,13,FALSE))</f>
        <v>-3</v>
      </c>
      <c r="Y407">
        <f>IF($K$407="","",LOOKUP($L407,$M407:$R407,$S407:$X407))</f>
        <v>3</v>
      </c>
      <c r="Z407">
        <f>IFERROR(VLOOKUP($A$407,'02_Benchmarks_by_NACE'!$A:$J,7,FALSE),"")</f>
        <v>0.5</v>
      </c>
      <c r="AA407">
        <f>IFERROR(VLOOKUP($A$407,'02_Benchmarks_by_NACE'!$A:$J,8,FALSE),"")</f>
        <v>0.75</v>
      </c>
      <c r="AB407">
        <f>IFERROR(VLOOKUP($A$407,'02_Benchmarks_by_NACE'!$A:$J,9,FALSE),"")</f>
        <v>1.25</v>
      </c>
      <c r="AC407">
        <f>IF(Z407="","",IF(LOWER($G$407)="lower_is_better",IF($L407&lt;=Z407*0.4,3,IF($L407&lt;=Z407*0.7,2,IF($L407&lt;=Z407,0,IF($L407&lt;=AB407,-2,-3)))),IF($L407&gt;=Z407*1.6,3,IF($L407&gt;=Z407*1.3,2,IF($L407&gt;=Z407,0,IF($L407&gt;=Z407/2,-2,-3))))))</f>
        <v>3</v>
      </c>
      <c r="AD407">
        <f>IF($K$407&lt;&gt;"",Y407,IF(Z407&lt;&gt;"",AC407,""))</f>
        <v>3</v>
      </c>
      <c r="AE407">
        <f>IF(AD407="","",VLOOKUP(AD407,'04_WUStG_Mapping'!$A:$B,2,TRUE))</f>
        <v>0</v>
      </c>
    </row>
    <row r="408" spans="1:31" x14ac:dyDescent="0.2">
      <c r="A408" t="s">
        <v>420</v>
      </c>
      <c r="B408" t="s">
        <v>650</v>
      </c>
      <c r="C408" t="s">
        <v>728</v>
      </c>
      <c r="D408" t="s">
        <v>873</v>
      </c>
      <c r="E408" t="s">
        <v>1344</v>
      </c>
      <c r="F408" t="s">
        <v>1607</v>
      </c>
      <c r="G408" t="s">
        <v>1626</v>
      </c>
      <c r="H408" t="s">
        <v>1660</v>
      </c>
      <c r="I408" t="s">
        <v>1685</v>
      </c>
      <c r="J408" t="s">
        <v>1700</v>
      </c>
      <c r="K408" t="s">
        <v>1774</v>
      </c>
      <c r="M408" t="e">
        <f>IF($K$408="","",VLOOKUP($K$408,'03_Thresholds_Archetypes'!$A:$M,2,FALSE))</f>
        <v>#N/A</v>
      </c>
      <c r="N408" t="e">
        <f>IF($K$408="","",VLOOKUP($K$408,'03_Thresholds_Archetypes'!$A:$M,3,FALSE))</f>
        <v>#N/A</v>
      </c>
      <c r="O408" t="e">
        <f>IF($K$408="","",VLOOKUP($K$408,'03_Thresholds_Archetypes'!$A:$M,4,FALSE))</f>
        <v>#N/A</v>
      </c>
      <c r="P408" t="e">
        <f>IF($K$408="","",VLOOKUP($K$408,'03_Thresholds_Archetypes'!$A:$M,5,FALSE))</f>
        <v>#N/A</v>
      </c>
      <c r="Q408" t="e">
        <f>IF($K$408="","",VLOOKUP($K$408,'03_Thresholds_Archetypes'!$A:$M,6,FALSE))</f>
        <v>#N/A</v>
      </c>
      <c r="R408" t="e">
        <f>IF($K$408="","",VLOOKUP($K$408,'03_Thresholds_Archetypes'!$A:$M,7,FALSE))</f>
        <v>#N/A</v>
      </c>
      <c r="S408" t="e">
        <f>IF($K$408="","",VLOOKUP($K$408,'03_Thresholds_Archetypes'!$A:$M,8,FALSE))</f>
        <v>#N/A</v>
      </c>
      <c r="T408" t="e">
        <f>IF($K$408="","",VLOOKUP($K$408,'03_Thresholds_Archetypes'!$A:$M,9,FALSE))</f>
        <v>#N/A</v>
      </c>
      <c r="U408" t="e">
        <f>IF($K$408="","",VLOOKUP($K$408,'03_Thresholds_Archetypes'!$A:$M,10,FALSE))</f>
        <v>#N/A</v>
      </c>
      <c r="V408" t="e">
        <f>IF($K$408="","",VLOOKUP($K$408,'03_Thresholds_Archetypes'!$A:$M,11,FALSE))</f>
        <v>#N/A</v>
      </c>
      <c r="W408" t="e">
        <f>IF($K$408="","",VLOOKUP($K$408,'03_Thresholds_Archetypes'!$A:$M,12,FALSE))</f>
        <v>#N/A</v>
      </c>
      <c r="X408" t="e">
        <f>IF($K$408="","",VLOOKUP($K$408,'03_Thresholds_Archetypes'!$A:$M,13,FALSE))</f>
        <v>#N/A</v>
      </c>
      <c r="Y408" t="e">
        <f>IF($K$408="","",LOOKUP($L408,$M408:$R408,$S408:$X408))</f>
        <v>#N/A</v>
      </c>
      <c r="Z408">
        <f>IFERROR(VLOOKUP($A$408,'02_Benchmarks_by_NACE'!$A:$J,7,FALSE),"")</f>
        <v>0.66999999999999993</v>
      </c>
      <c r="AA408">
        <f>IFERROR(VLOOKUP($A$408,'02_Benchmarks_by_NACE'!$A:$J,8,FALSE),"")</f>
        <v>1</v>
      </c>
      <c r="AB408">
        <f>IFERROR(VLOOKUP($A$408,'02_Benchmarks_by_NACE'!$A:$J,9,FALSE),"")</f>
        <v>1</v>
      </c>
      <c r="AC408">
        <f>IF(Z408="","",IF(LOWER($G$408)="lower_is_better",IF($L408&lt;=Z408*0.4,3,IF($L408&lt;=Z408*0.7,2,IF($L408&lt;=Z408,0,IF($L408&lt;=AB408,-2,-3)))),IF($L408&gt;=Z408*1.6,3,IF($L408&gt;=Z408*1.3,2,IF($L408&gt;=Z408,0,IF($L408&gt;=Z408/2,-2,-3))))))</f>
        <v>-3</v>
      </c>
      <c r="AD408" t="e">
        <f>IF($K$408&lt;&gt;"",Y408,IF(Z408&lt;&gt;"",AC408,""))</f>
        <v>#N/A</v>
      </c>
      <c r="AE408" t="e">
        <f>IF(AD408="","",VLOOKUP(AD408,'04_WUStG_Mapping'!$A:$B,2,TRUE))</f>
        <v>#N/A</v>
      </c>
    </row>
    <row r="409" spans="1:31" x14ac:dyDescent="0.2">
      <c r="A409" t="s">
        <v>421</v>
      </c>
      <c r="B409" t="s">
        <v>650</v>
      </c>
      <c r="C409" t="s">
        <v>728</v>
      </c>
      <c r="D409" t="s">
        <v>873</v>
      </c>
      <c r="E409" t="s">
        <v>1345</v>
      </c>
      <c r="F409" t="s">
        <v>1607</v>
      </c>
      <c r="G409" t="s">
        <v>1626</v>
      </c>
      <c r="H409" t="s">
        <v>1661</v>
      </c>
      <c r="I409" t="s">
        <v>1685</v>
      </c>
      <c r="J409" t="s">
        <v>1700</v>
      </c>
      <c r="K409" t="s">
        <v>1774</v>
      </c>
      <c r="M409" t="e">
        <f>IF($K$409="","",VLOOKUP($K$409,'03_Thresholds_Archetypes'!$A:$M,2,FALSE))</f>
        <v>#N/A</v>
      </c>
      <c r="N409" t="e">
        <f>IF($K$409="","",VLOOKUP($K$409,'03_Thresholds_Archetypes'!$A:$M,3,FALSE))</f>
        <v>#N/A</v>
      </c>
      <c r="O409" t="e">
        <f>IF($K$409="","",VLOOKUP($K$409,'03_Thresholds_Archetypes'!$A:$M,4,FALSE))</f>
        <v>#N/A</v>
      </c>
      <c r="P409" t="e">
        <f>IF($K$409="","",VLOOKUP($K$409,'03_Thresholds_Archetypes'!$A:$M,5,FALSE))</f>
        <v>#N/A</v>
      </c>
      <c r="Q409" t="e">
        <f>IF($K$409="","",VLOOKUP($K$409,'03_Thresholds_Archetypes'!$A:$M,6,FALSE))</f>
        <v>#N/A</v>
      </c>
      <c r="R409" t="e">
        <f>IF($K$409="","",VLOOKUP($K$409,'03_Thresholds_Archetypes'!$A:$M,7,FALSE))</f>
        <v>#N/A</v>
      </c>
      <c r="S409" t="e">
        <f>IF($K$409="","",VLOOKUP($K$409,'03_Thresholds_Archetypes'!$A:$M,8,FALSE))</f>
        <v>#N/A</v>
      </c>
      <c r="T409" t="e">
        <f>IF($K$409="","",VLOOKUP($K$409,'03_Thresholds_Archetypes'!$A:$M,9,FALSE))</f>
        <v>#N/A</v>
      </c>
      <c r="U409" t="e">
        <f>IF($K$409="","",VLOOKUP($K$409,'03_Thresholds_Archetypes'!$A:$M,10,FALSE))</f>
        <v>#N/A</v>
      </c>
      <c r="V409" t="e">
        <f>IF($K$409="","",VLOOKUP($K$409,'03_Thresholds_Archetypes'!$A:$M,11,FALSE))</f>
        <v>#N/A</v>
      </c>
      <c r="W409" t="e">
        <f>IF($K$409="","",VLOOKUP($K$409,'03_Thresholds_Archetypes'!$A:$M,12,FALSE))</f>
        <v>#N/A</v>
      </c>
      <c r="X409" t="e">
        <f>IF($K$409="","",VLOOKUP($K$409,'03_Thresholds_Archetypes'!$A:$M,13,FALSE))</f>
        <v>#N/A</v>
      </c>
      <c r="Y409" t="e">
        <f>IF($K$409="","",LOOKUP($L409,$M409:$R409,$S409:$X409))</f>
        <v>#N/A</v>
      </c>
      <c r="Z409">
        <f>IFERROR(VLOOKUP($A$409,'02_Benchmarks_by_NACE'!$A:$J,7,FALSE),"")</f>
        <v>0.5</v>
      </c>
      <c r="AA409">
        <f>IFERROR(VLOOKUP($A$409,'02_Benchmarks_by_NACE'!$A:$J,8,FALSE),"")</f>
        <v>0.75</v>
      </c>
      <c r="AB409">
        <f>IFERROR(VLOOKUP($A$409,'02_Benchmarks_by_NACE'!$A:$J,9,FALSE),"")</f>
        <v>0.9</v>
      </c>
      <c r="AC409">
        <f>IF(Z409="","",IF(LOWER($G$409)="lower_is_better",IF($L409&lt;=Z409*0.4,3,IF($L409&lt;=Z409*0.7,2,IF($L409&lt;=Z409,0,IF($L409&lt;=AB409,-2,-3)))),IF($L409&gt;=Z409*1.6,3,IF($L409&gt;=Z409*1.3,2,IF($L409&gt;=Z409,0,IF($L409&gt;=Z409/2,-2,-3))))))</f>
        <v>-3</v>
      </c>
      <c r="AD409" t="e">
        <f>IF($K$409&lt;&gt;"",Y409,IF(Z409&lt;&gt;"",AC409,""))</f>
        <v>#N/A</v>
      </c>
      <c r="AE409" t="e">
        <f>IF(AD409="","",VLOOKUP(AD409,'04_WUStG_Mapping'!$A:$B,2,TRUE))</f>
        <v>#N/A</v>
      </c>
    </row>
    <row r="410" spans="1:31" x14ac:dyDescent="0.2">
      <c r="A410" t="s">
        <v>422</v>
      </c>
      <c r="B410" t="s">
        <v>650</v>
      </c>
      <c r="C410" t="s">
        <v>729</v>
      </c>
      <c r="D410" t="s">
        <v>874</v>
      </c>
      <c r="E410" t="s">
        <v>1346</v>
      </c>
      <c r="F410" t="s">
        <v>1606</v>
      </c>
      <c r="G410" t="s">
        <v>1627</v>
      </c>
      <c r="H410" t="s">
        <v>1659</v>
      </c>
      <c r="I410" t="s">
        <v>1685</v>
      </c>
      <c r="J410" t="s">
        <v>1700</v>
      </c>
      <c r="K410" t="s">
        <v>1755</v>
      </c>
      <c r="M410">
        <f>IF($K$410="","",VLOOKUP($K$410,'03_Thresholds_Archetypes'!$A:$M,2,FALSE))</f>
        <v>0</v>
      </c>
      <c r="N410">
        <f>IF($K$410="","",VLOOKUP($K$410,'03_Thresholds_Archetypes'!$A:$M,3,FALSE))</f>
        <v>1</v>
      </c>
      <c r="O410">
        <f>IF($K$410="","",VLOOKUP($K$410,'03_Thresholds_Archetypes'!$A:$M,4,FALSE))</f>
        <v>3</v>
      </c>
      <c r="P410">
        <f>IF($K$410="","",VLOOKUP($K$410,'03_Thresholds_Archetypes'!$A:$M,5,FALSE))</f>
        <v>5</v>
      </c>
      <c r="Q410">
        <f>IF($K$410="","",VLOOKUP($K$410,'03_Thresholds_Archetypes'!$A:$M,6,FALSE))</f>
        <v>1000000000</v>
      </c>
      <c r="R410">
        <f>IF($K$410="","",VLOOKUP($K$410,'03_Thresholds_Archetypes'!$A:$M,7,FALSE))</f>
        <v>1000000000</v>
      </c>
      <c r="S410">
        <f>IF($K$410="","",VLOOKUP($K$410,'03_Thresholds_Archetypes'!$A:$M,8,FALSE))</f>
        <v>3</v>
      </c>
      <c r="T410">
        <f>IF($K$410="","",VLOOKUP($K$410,'03_Thresholds_Archetypes'!$A:$M,9,FALSE))</f>
        <v>2</v>
      </c>
      <c r="U410">
        <f>IF($K$410="","",VLOOKUP($K$410,'03_Thresholds_Archetypes'!$A:$M,10,FALSE))</f>
        <v>0</v>
      </c>
      <c r="V410">
        <f>IF($K$410="","",VLOOKUP($K$410,'03_Thresholds_Archetypes'!$A:$M,11,FALSE))</f>
        <v>-2</v>
      </c>
      <c r="W410">
        <f>IF($K$410="","",VLOOKUP($K$410,'03_Thresholds_Archetypes'!$A:$M,12,FALSE))</f>
        <v>-3</v>
      </c>
      <c r="X410">
        <f>IF($K$410="","",VLOOKUP($K$410,'03_Thresholds_Archetypes'!$A:$M,13,FALSE))</f>
        <v>-3</v>
      </c>
      <c r="Y410">
        <f>IF($K$410="","",LOOKUP($L410,$M410:$R410,$S410:$X410))</f>
        <v>3</v>
      </c>
      <c r="Z410">
        <f>IFERROR(VLOOKUP($A$410,'02_Benchmarks_by_NACE'!$A:$J,7,FALSE),"")</f>
        <v>0.5</v>
      </c>
      <c r="AA410">
        <f>IFERROR(VLOOKUP($A$410,'02_Benchmarks_by_NACE'!$A:$J,8,FALSE),"")</f>
        <v>0.75</v>
      </c>
      <c r="AB410">
        <f>IFERROR(VLOOKUP($A$410,'02_Benchmarks_by_NACE'!$A:$J,9,FALSE),"")</f>
        <v>1.25</v>
      </c>
      <c r="AC410">
        <f>IF(Z410="","",IF(LOWER($G$410)="lower_is_better",IF($L410&lt;=Z410*0.4,3,IF($L410&lt;=Z410*0.7,2,IF($L410&lt;=Z410,0,IF($L410&lt;=AB410,-2,-3)))),IF($L410&gt;=Z410*1.6,3,IF($L410&gt;=Z410*1.3,2,IF($L410&gt;=Z410,0,IF($L410&gt;=Z410/2,-2,-3))))))</f>
        <v>3</v>
      </c>
      <c r="AD410">
        <f>IF($K$410&lt;&gt;"",Y410,IF(Z410&lt;&gt;"",AC410,""))</f>
        <v>3</v>
      </c>
      <c r="AE410">
        <f>IF(AD410="","",VLOOKUP(AD410,'04_WUStG_Mapping'!$A:$B,2,TRUE))</f>
        <v>0</v>
      </c>
    </row>
    <row r="411" spans="1:31" x14ac:dyDescent="0.2">
      <c r="A411" t="s">
        <v>423</v>
      </c>
      <c r="B411" t="s">
        <v>650</v>
      </c>
      <c r="C411" t="s">
        <v>729</v>
      </c>
      <c r="D411" t="s">
        <v>874</v>
      </c>
      <c r="E411" t="s">
        <v>1347</v>
      </c>
      <c r="F411" t="s">
        <v>1607</v>
      </c>
      <c r="G411" t="s">
        <v>1626</v>
      </c>
      <c r="H411" t="s">
        <v>1660</v>
      </c>
      <c r="I411" t="s">
        <v>1685</v>
      </c>
      <c r="J411" t="s">
        <v>1700</v>
      </c>
      <c r="K411" t="s">
        <v>1774</v>
      </c>
      <c r="M411" t="e">
        <f>IF($K$411="","",VLOOKUP($K$411,'03_Thresholds_Archetypes'!$A:$M,2,FALSE))</f>
        <v>#N/A</v>
      </c>
      <c r="N411" t="e">
        <f>IF($K$411="","",VLOOKUP($K$411,'03_Thresholds_Archetypes'!$A:$M,3,FALSE))</f>
        <v>#N/A</v>
      </c>
      <c r="O411" t="e">
        <f>IF($K$411="","",VLOOKUP($K$411,'03_Thresholds_Archetypes'!$A:$M,4,FALSE))</f>
        <v>#N/A</v>
      </c>
      <c r="P411" t="e">
        <f>IF($K$411="","",VLOOKUP($K$411,'03_Thresholds_Archetypes'!$A:$M,5,FALSE))</f>
        <v>#N/A</v>
      </c>
      <c r="Q411" t="e">
        <f>IF($K$411="","",VLOOKUP($K$411,'03_Thresholds_Archetypes'!$A:$M,6,FALSE))</f>
        <v>#N/A</v>
      </c>
      <c r="R411" t="e">
        <f>IF($K$411="","",VLOOKUP($K$411,'03_Thresholds_Archetypes'!$A:$M,7,FALSE))</f>
        <v>#N/A</v>
      </c>
      <c r="S411" t="e">
        <f>IF($K$411="","",VLOOKUP($K$411,'03_Thresholds_Archetypes'!$A:$M,8,FALSE))</f>
        <v>#N/A</v>
      </c>
      <c r="T411" t="e">
        <f>IF($K$411="","",VLOOKUP($K$411,'03_Thresholds_Archetypes'!$A:$M,9,FALSE))</f>
        <v>#N/A</v>
      </c>
      <c r="U411" t="e">
        <f>IF($K$411="","",VLOOKUP($K$411,'03_Thresholds_Archetypes'!$A:$M,10,FALSE))</f>
        <v>#N/A</v>
      </c>
      <c r="V411" t="e">
        <f>IF($K$411="","",VLOOKUP($K$411,'03_Thresholds_Archetypes'!$A:$M,11,FALSE))</f>
        <v>#N/A</v>
      </c>
      <c r="W411" t="e">
        <f>IF($K$411="","",VLOOKUP($K$411,'03_Thresholds_Archetypes'!$A:$M,12,FALSE))</f>
        <v>#N/A</v>
      </c>
      <c r="X411" t="e">
        <f>IF($K$411="","",VLOOKUP($K$411,'03_Thresholds_Archetypes'!$A:$M,13,FALSE))</f>
        <v>#N/A</v>
      </c>
      <c r="Y411" t="e">
        <f>IF($K$411="","",LOOKUP($L411,$M411:$R411,$S411:$X411))</f>
        <v>#N/A</v>
      </c>
      <c r="Z411">
        <f>IFERROR(VLOOKUP($A$411,'02_Benchmarks_by_NACE'!$A:$J,7,FALSE),"")</f>
        <v>0.66999999999999993</v>
      </c>
      <c r="AA411">
        <f>IFERROR(VLOOKUP($A$411,'02_Benchmarks_by_NACE'!$A:$J,8,FALSE),"")</f>
        <v>1</v>
      </c>
      <c r="AB411">
        <f>IFERROR(VLOOKUP($A$411,'02_Benchmarks_by_NACE'!$A:$J,9,FALSE),"")</f>
        <v>1</v>
      </c>
      <c r="AC411">
        <f>IF(Z411="","",IF(LOWER($G$411)="lower_is_better",IF($L411&lt;=Z411*0.4,3,IF($L411&lt;=Z411*0.7,2,IF($L411&lt;=Z411,0,IF($L411&lt;=AB411,-2,-3)))),IF($L411&gt;=Z411*1.6,3,IF($L411&gt;=Z411*1.3,2,IF($L411&gt;=Z411,0,IF($L411&gt;=Z411/2,-2,-3))))))</f>
        <v>-3</v>
      </c>
      <c r="AD411" t="e">
        <f>IF($K$411&lt;&gt;"",Y411,IF(Z411&lt;&gt;"",AC411,""))</f>
        <v>#N/A</v>
      </c>
      <c r="AE411" t="e">
        <f>IF(AD411="","",VLOOKUP(AD411,'04_WUStG_Mapping'!$A:$B,2,TRUE))</f>
        <v>#N/A</v>
      </c>
    </row>
    <row r="412" spans="1:31" x14ac:dyDescent="0.2">
      <c r="A412" t="s">
        <v>424</v>
      </c>
      <c r="B412" t="s">
        <v>650</v>
      </c>
      <c r="C412" t="s">
        <v>729</v>
      </c>
      <c r="D412" t="s">
        <v>874</v>
      </c>
      <c r="E412" t="s">
        <v>1348</v>
      </c>
      <c r="F412" t="s">
        <v>1607</v>
      </c>
      <c r="G412" t="s">
        <v>1626</v>
      </c>
      <c r="H412" t="s">
        <v>1661</v>
      </c>
      <c r="I412" t="s">
        <v>1685</v>
      </c>
      <c r="J412" t="s">
        <v>1700</v>
      </c>
      <c r="K412" t="s">
        <v>1774</v>
      </c>
      <c r="M412" t="e">
        <f>IF($K$412="","",VLOOKUP($K$412,'03_Thresholds_Archetypes'!$A:$M,2,FALSE))</f>
        <v>#N/A</v>
      </c>
      <c r="N412" t="e">
        <f>IF($K$412="","",VLOOKUP($K$412,'03_Thresholds_Archetypes'!$A:$M,3,FALSE))</f>
        <v>#N/A</v>
      </c>
      <c r="O412" t="e">
        <f>IF($K$412="","",VLOOKUP($K$412,'03_Thresholds_Archetypes'!$A:$M,4,FALSE))</f>
        <v>#N/A</v>
      </c>
      <c r="P412" t="e">
        <f>IF($K$412="","",VLOOKUP($K$412,'03_Thresholds_Archetypes'!$A:$M,5,FALSE))</f>
        <v>#N/A</v>
      </c>
      <c r="Q412" t="e">
        <f>IF($K$412="","",VLOOKUP($K$412,'03_Thresholds_Archetypes'!$A:$M,6,FALSE))</f>
        <v>#N/A</v>
      </c>
      <c r="R412" t="e">
        <f>IF($K$412="","",VLOOKUP($K$412,'03_Thresholds_Archetypes'!$A:$M,7,FALSE))</f>
        <v>#N/A</v>
      </c>
      <c r="S412" t="e">
        <f>IF($K$412="","",VLOOKUP($K$412,'03_Thresholds_Archetypes'!$A:$M,8,FALSE))</f>
        <v>#N/A</v>
      </c>
      <c r="T412" t="e">
        <f>IF($K$412="","",VLOOKUP($K$412,'03_Thresholds_Archetypes'!$A:$M,9,FALSE))</f>
        <v>#N/A</v>
      </c>
      <c r="U412" t="e">
        <f>IF($K$412="","",VLOOKUP($K$412,'03_Thresholds_Archetypes'!$A:$M,10,FALSE))</f>
        <v>#N/A</v>
      </c>
      <c r="V412" t="e">
        <f>IF($K$412="","",VLOOKUP($K$412,'03_Thresholds_Archetypes'!$A:$M,11,FALSE))</f>
        <v>#N/A</v>
      </c>
      <c r="W412" t="e">
        <f>IF($K$412="","",VLOOKUP($K$412,'03_Thresholds_Archetypes'!$A:$M,12,FALSE))</f>
        <v>#N/A</v>
      </c>
      <c r="X412" t="e">
        <f>IF($K$412="","",VLOOKUP($K$412,'03_Thresholds_Archetypes'!$A:$M,13,FALSE))</f>
        <v>#N/A</v>
      </c>
      <c r="Y412" t="e">
        <f>IF($K$412="","",LOOKUP($L412,$M412:$R412,$S412:$X412))</f>
        <v>#N/A</v>
      </c>
      <c r="Z412">
        <f>IFERROR(VLOOKUP($A$412,'02_Benchmarks_by_NACE'!$A:$J,7,FALSE),"")</f>
        <v>0.5</v>
      </c>
      <c r="AA412">
        <f>IFERROR(VLOOKUP($A$412,'02_Benchmarks_by_NACE'!$A:$J,8,FALSE),"")</f>
        <v>0.75</v>
      </c>
      <c r="AB412">
        <f>IFERROR(VLOOKUP($A$412,'02_Benchmarks_by_NACE'!$A:$J,9,FALSE),"")</f>
        <v>0.9</v>
      </c>
      <c r="AC412">
        <f>IF(Z412="","",IF(LOWER($G$412)="lower_is_better",IF($L412&lt;=Z412*0.4,3,IF($L412&lt;=Z412*0.7,2,IF($L412&lt;=Z412,0,IF($L412&lt;=AB412,-2,-3)))),IF($L412&gt;=Z412*1.6,3,IF($L412&gt;=Z412*1.3,2,IF($L412&gt;=Z412,0,IF($L412&gt;=Z412/2,-2,-3))))))</f>
        <v>-3</v>
      </c>
      <c r="AD412" t="e">
        <f>IF($K$412&lt;&gt;"",Y412,IF(Z412&lt;&gt;"",AC412,""))</f>
        <v>#N/A</v>
      </c>
      <c r="AE412" t="e">
        <f>IF(AD412="","",VLOOKUP(AD412,'04_WUStG_Mapping'!$A:$B,2,TRUE))</f>
        <v>#N/A</v>
      </c>
    </row>
    <row r="413" spans="1:31" x14ac:dyDescent="0.2">
      <c r="A413" t="s">
        <v>425</v>
      </c>
      <c r="B413" t="s">
        <v>650</v>
      </c>
      <c r="C413" t="s">
        <v>730</v>
      </c>
      <c r="D413" t="s">
        <v>875</v>
      </c>
      <c r="E413" t="s">
        <v>1349</v>
      </c>
      <c r="F413" t="s">
        <v>1615</v>
      </c>
      <c r="G413" t="s">
        <v>1627</v>
      </c>
      <c r="H413" t="s">
        <v>1656</v>
      </c>
      <c r="I413" t="s">
        <v>1691</v>
      </c>
      <c r="J413" t="s">
        <v>1707</v>
      </c>
      <c r="K413" t="s">
        <v>1755</v>
      </c>
      <c r="M413">
        <f>IF($K$413="","",VLOOKUP($K$413,'03_Thresholds_Archetypes'!$A:$M,2,FALSE))</f>
        <v>0</v>
      </c>
      <c r="N413">
        <f>IF($K$413="","",VLOOKUP($K$413,'03_Thresholds_Archetypes'!$A:$M,3,FALSE))</f>
        <v>1</v>
      </c>
      <c r="O413">
        <f>IF($K$413="","",VLOOKUP($K$413,'03_Thresholds_Archetypes'!$A:$M,4,FALSE))</f>
        <v>3</v>
      </c>
      <c r="P413">
        <f>IF($K$413="","",VLOOKUP($K$413,'03_Thresholds_Archetypes'!$A:$M,5,FALSE))</f>
        <v>5</v>
      </c>
      <c r="Q413">
        <f>IF($K$413="","",VLOOKUP($K$413,'03_Thresholds_Archetypes'!$A:$M,6,FALSE))</f>
        <v>1000000000</v>
      </c>
      <c r="R413">
        <f>IF($K$413="","",VLOOKUP($K$413,'03_Thresholds_Archetypes'!$A:$M,7,FALSE))</f>
        <v>1000000000</v>
      </c>
      <c r="S413">
        <f>IF($K$413="","",VLOOKUP($K$413,'03_Thresholds_Archetypes'!$A:$M,8,FALSE))</f>
        <v>3</v>
      </c>
      <c r="T413">
        <f>IF($K$413="","",VLOOKUP($K$413,'03_Thresholds_Archetypes'!$A:$M,9,FALSE))</f>
        <v>2</v>
      </c>
      <c r="U413">
        <f>IF($K$413="","",VLOOKUP($K$413,'03_Thresholds_Archetypes'!$A:$M,10,FALSE))</f>
        <v>0</v>
      </c>
      <c r="V413">
        <f>IF($K$413="","",VLOOKUP($K$413,'03_Thresholds_Archetypes'!$A:$M,11,FALSE))</f>
        <v>-2</v>
      </c>
      <c r="W413">
        <f>IF($K$413="","",VLOOKUP($K$413,'03_Thresholds_Archetypes'!$A:$M,12,FALSE))</f>
        <v>-3</v>
      </c>
      <c r="X413">
        <f>IF($K$413="","",VLOOKUP($K$413,'03_Thresholds_Archetypes'!$A:$M,13,FALSE))</f>
        <v>-3</v>
      </c>
      <c r="Y413">
        <f>IF($K$413="","",LOOKUP($L413,$M413:$R413,$S413:$X413))</f>
        <v>3</v>
      </c>
      <c r="Z413">
        <f>IFERROR(VLOOKUP($A$413,'02_Benchmarks_by_NACE'!$A:$J,7,FALSE),"")</f>
        <v>3</v>
      </c>
      <c r="AA413">
        <f>IFERROR(VLOOKUP($A$413,'02_Benchmarks_by_NACE'!$A:$J,8,FALSE),"")</f>
        <v>4.5</v>
      </c>
      <c r="AB413">
        <f>IFERROR(VLOOKUP($A$413,'02_Benchmarks_by_NACE'!$A:$J,9,FALSE),"")</f>
        <v>7.5</v>
      </c>
      <c r="AC413">
        <f>IF(Z413="","",IF(LOWER($G$413)="lower_is_better",IF($L413&lt;=Z413*0.4,3,IF($L413&lt;=Z413*0.7,2,IF($L413&lt;=Z413,0,IF($L413&lt;=AB413,-2,-3)))),IF($L413&gt;=Z413*1.6,3,IF($L413&gt;=Z413*1.3,2,IF($L413&gt;=Z413,0,IF($L413&gt;=Z413/2,-2,-3))))))</f>
        <v>3</v>
      </c>
      <c r="AD413">
        <f>IF($K$413&lt;&gt;"",Y413,IF(Z413&lt;&gt;"",AC413,""))</f>
        <v>3</v>
      </c>
      <c r="AE413">
        <f>IF(AD413="","",VLOOKUP(AD413,'04_WUStG_Mapping'!$A:$B,2,TRUE))</f>
        <v>0</v>
      </c>
    </row>
    <row r="414" spans="1:31" x14ac:dyDescent="0.2">
      <c r="A414" t="s">
        <v>426</v>
      </c>
      <c r="B414" t="s">
        <v>650</v>
      </c>
      <c r="C414" t="s">
        <v>730</v>
      </c>
      <c r="D414" t="s">
        <v>875</v>
      </c>
      <c r="E414" t="s">
        <v>1350</v>
      </c>
      <c r="F414" t="s">
        <v>1602</v>
      </c>
      <c r="G414" t="s">
        <v>1626</v>
      </c>
      <c r="H414" t="s">
        <v>1666</v>
      </c>
      <c r="I414" t="s">
        <v>1691</v>
      </c>
      <c r="J414" t="s">
        <v>1707</v>
      </c>
      <c r="K414" t="s">
        <v>1753</v>
      </c>
      <c r="M414">
        <f>IF($K$414="","",VLOOKUP($K$414,'03_Thresholds_Archetypes'!$A:$M,2,FALSE))</f>
        <v>0</v>
      </c>
      <c r="N414">
        <f>IF($K$414="","",VLOOKUP($K$414,'03_Thresholds_Archetypes'!$A:$M,3,FALSE))</f>
        <v>30</v>
      </c>
      <c r="O414">
        <f>IF($K$414="","",VLOOKUP($K$414,'03_Thresholds_Archetypes'!$A:$M,4,FALSE))</f>
        <v>50</v>
      </c>
      <c r="P414">
        <f>IF($K$414="","",VLOOKUP($K$414,'03_Thresholds_Archetypes'!$A:$M,5,FALSE))</f>
        <v>70</v>
      </c>
      <c r="Q414">
        <f>IF($K$414="","",VLOOKUP($K$414,'03_Thresholds_Archetypes'!$A:$M,6,FALSE))</f>
        <v>90</v>
      </c>
      <c r="R414">
        <f>IF($K$414="","",VLOOKUP($K$414,'03_Thresholds_Archetypes'!$A:$M,7,FALSE))</f>
        <v>1000000000</v>
      </c>
      <c r="S414">
        <f>IF($K$414="","",VLOOKUP($K$414,'03_Thresholds_Archetypes'!$A:$M,8,FALSE))</f>
        <v>-3</v>
      </c>
      <c r="T414">
        <f>IF($K$414="","",VLOOKUP($K$414,'03_Thresholds_Archetypes'!$A:$M,9,FALSE))</f>
        <v>-2</v>
      </c>
      <c r="U414">
        <f>IF($K$414="","",VLOOKUP($K$414,'03_Thresholds_Archetypes'!$A:$M,10,FALSE))</f>
        <v>0</v>
      </c>
      <c r="V414">
        <f>IF($K$414="","",VLOOKUP($K$414,'03_Thresholds_Archetypes'!$A:$M,11,FALSE))</f>
        <v>2</v>
      </c>
      <c r="W414">
        <f>IF($K$414="","",VLOOKUP($K$414,'03_Thresholds_Archetypes'!$A:$M,12,FALSE))</f>
        <v>3</v>
      </c>
      <c r="X414">
        <f>IF($K$414="","",VLOOKUP($K$414,'03_Thresholds_Archetypes'!$A:$M,13,FALSE))</f>
        <v>3</v>
      </c>
      <c r="Y414">
        <f>IF($K$414="","",LOOKUP($L414,$M414:$R414,$S414:$X414))</f>
        <v>-3</v>
      </c>
      <c r="Z414">
        <f>IFERROR(VLOOKUP($A$414,'02_Benchmarks_by_NACE'!$A:$J,7,FALSE),"")</f>
        <v>50</v>
      </c>
      <c r="AA414">
        <f>IFERROR(VLOOKUP($A$414,'02_Benchmarks_by_NACE'!$A:$J,8,FALSE),"")</f>
        <v>75</v>
      </c>
      <c r="AB414">
        <f>IFERROR(VLOOKUP($A$414,'02_Benchmarks_by_NACE'!$A:$J,9,FALSE),"")</f>
        <v>100</v>
      </c>
      <c r="AC414">
        <f>IF(Z414="","",IF(LOWER($G$414)="lower_is_better",IF($L414&lt;=Z414*0.4,3,IF($L414&lt;=Z414*0.7,2,IF($L414&lt;=Z414,0,IF($L414&lt;=AB414,-2,-3)))),IF($L414&gt;=Z414*1.6,3,IF($L414&gt;=Z414*1.3,2,IF($L414&gt;=Z414,0,IF($L414&gt;=Z414/2,-2,-3))))))</f>
        <v>-3</v>
      </c>
      <c r="AD414">
        <f>IF($K$414&lt;&gt;"",Y414,IF(Z414&lt;&gt;"",AC414,""))</f>
        <v>-3</v>
      </c>
      <c r="AE414">
        <f>IF(AD414="","",VLOOKUP(AD414,'04_WUStG_Mapping'!$A:$B,2,TRUE))</f>
        <v>25</v>
      </c>
    </row>
    <row r="415" spans="1:31" x14ac:dyDescent="0.2">
      <c r="A415" t="s">
        <v>427</v>
      </c>
      <c r="B415" t="s">
        <v>650</v>
      </c>
      <c r="C415" t="s">
        <v>730</v>
      </c>
      <c r="D415" t="s">
        <v>875</v>
      </c>
      <c r="E415" t="s">
        <v>1351</v>
      </c>
      <c r="F415" t="s">
        <v>1607</v>
      </c>
      <c r="G415" t="s">
        <v>1626</v>
      </c>
      <c r="H415" t="s">
        <v>1660</v>
      </c>
      <c r="I415" t="s">
        <v>1691</v>
      </c>
      <c r="J415" t="s">
        <v>1707</v>
      </c>
      <c r="K415" t="s">
        <v>1774</v>
      </c>
      <c r="M415" t="e">
        <f>IF($K$415="","",VLOOKUP($K$415,'03_Thresholds_Archetypes'!$A:$M,2,FALSE))</f>
        <v>#N/A</v>
      </c>
      <c r="N415" t="e">
        <f>IF($K$415="","",VLOOKUP($K$415,'03_Thresholds_Archetypes'!$A:$M,3,FALSE))</f>
        <v>#N/A</v>
      </c>
      <c r="O415" t="e">
        <f>IF($K$415="","",VLOOKUP($K$415,'03_Thresholds_Archetypes'!$A:$M,4,FALSE))</f>
        <v>#N/A</v>
      </c>
      <c r="P415" t="e">
        <f>IF($K$415="","",VLOOKUP($K$415,'03_Thresholds_Archetypes'!$A:$M,5,FALSE))</f>
        <v>#N/A</v>
      </c>
      <c r="Q415" t="e">
        <f>IF($K$415="","",VLOOKUP($K$415,'03_Thresholds_Archetypes'!$A:$M,6,FALSE))</f>
        <v>#N/A</v>
      </c>
      <c r="R415" t="e">
        <f>IF($K$415="","",VLOOKUP($K$415,'03_Thresholds_Archetypes'!$A:$M,7,FALSE))</f>
        <v>#N/A</v>
      </c>
      <c r="S415" t="e">
        <f>IF($K$415="","",VLOOKUP($K$415,'03_Thresholds_Archetypes'!$A:$M,8,FALSE))</f>
        <v>#N/A</v>
      </c>
      <c r="T415" t="e">
        <f>IF($K$415="","",VLOOKUP($K$415,'03_Thresholds_Archetypes'!$A:$M,9,FALSE))</f>
        <v>#N/A</v>
      </c>
      <c r="U415" t="e">
        <f>IF($K$415="","",VLOOKUP($K$415,'03_Thresholds_Archetypes'!$A:$M,10,FALSE))</f>
        <v>#N/A</v>
      </c>
      <c r="V415" t="e">
        <f>IF($K$415="","",VLOOKUP($K$415,'03_Thresholds_Archetypes'!$A:$M,11,FALSE))</f>
        <v>#N/A</v>
      </c>
      <c r="W415" t="e">
        <f>IF($K$415="","",VLOOKUP($K$415,'03_Thresholds_Archetypes'!$A:$M,12,FALSE))</f>
        <v>#N/A</v>
      </c>
      <c r="X415" t="e">
        <f>IF($K$415="","",VLOOKUP($K$415,'03_Thresholds_Archetypes'!$A:$M,13,FALSE))</f>
        <v>#N/A</v>
      </c>
      <c r="Y415" t="e">
        <f>IF($K$415="","",LOOKUP($L415,$M415:$R415,$S415:$X415))</f>
        <v>#N/A</v>
      </c>
      <c r="Z415">
        <f>IFERROR(VLOOKUP($A$415,'02_Benchmarks_by_NACE'!$A:$J,7,FALSE),"")</f>
        <v>0.66999999999999993</v>
      </c>
      <c r="AA415">
        <f>IFERROR(VLOOKUP($A$415,'02_Benchmarks_by_NACE'!$A:$J,8,FALSE),"")</f>
        <v>1</v>
      </c>
      <c r="AB415">
        <f>IFERROR(VLOOKUP($A$415,'02_Benchmarks_by_NACE'!$A:$J,9,FALSE),"")</f>
        <v>1</v>
      </c>
      <c r="AC415">
        <f>IF(Z415="","",IF(LOWER($G$415)="lower_is_better",IF($L415&lt;=Z415*0.4,3,IF($L415&lt;=Z415*0.7,2,IF($L415&lt;=Z415,0,IF($L415&lt;=AB415,-2,-3)))),IF($L415&gt;=Z415*1.6,3,IF($L415&gt;=Z415*1.3,2,IF($L415&gt;=Z415,0,IF($L415&gt;=Z415/2,-2,-3))))))</f>
        <v>-3</v>
      </c>
      <c r="AD415" t="e">
        <f>IF($K$415&lt;&gt;"",Y415,IF(Z415&lt;&gt;"",AC415,""))</f>
        <v>#N/A</v>
      </c>
      <c r="AE415" t="e">
        <f>IF(AD415="","",VLOOKUP(AD415,'04_WUStG_Mapping'!$A:$B,2,TRUE))</f>
        <v>#N/A</v>
      </c>
    </row>
    <row r="416" spans="1:31" x14ac:dyDescent="0.2">
      <c r="A416" t="s">
        <v>428</v>
      </c>
      <c r="B416" t="s">
        <v>650</v>
      </c>
      <c r="C416" t="s">
        <v>729</v>
      </c>
      <c r="D416" t="s">
        <v>876</v>
      </c>
      <c r="E416" t="s">
        <v>1352</v>
      </c>
      <c r="F416" t="s">
        <v>1607</v>
      </c>
      <c r="G416" t="s">
        <v>1626</v>
      </c>
      <c r="H416" t="s">
        <v>1662</v>
      </c>
      <c r="I416" t="s">
        <v>1686</v>
      </c>
      <c r="J416" t="s">
        <v>1700</v>
      </c>
      <c r="K416" t="s">
        <v>1774</v>
      </c>
      <c r="M416" t="e">
        <f>IF($K$416="","",VLOOKUP($K$416,'03_Thresholds_Archetypes'!$A:$M,2,FALSE))</f>
        <v>#N/A</v>
      </c>
      <c r="N416" t="e">
        <f>IF($K$416="","",VLOOKUP($K$416,'03_Thresholds_Archetypes'!$A:$M,3,FALSE))</f>
        <v>#N/A</v>
      </c>
      <c r="O416" t="e">
        <f>IF($K$416="","",VLOOKUP($K$416,'03_Thresholds_Archetypes'!$A:$M,4,FALSE))</f>
        <v>#N/A</v>
      </c>
      <c r="P416" t="e">
        <f>IF($K$416="","",VLOOKUP($K$416,'03_Thresholds_Archetypes'!$A:$M,5,FALSE))</f>
        <v>#N/A</v>
      </c>
      <c r="Q416" t="e">
        <f>IF($K$416="","",VLOOKUP($K$416,'03_Thresholds_Archetypes'!$A:$M,6,FALSE))</f>
        <v>#N/A</v>
      </c>
      <c r="R416" t="e">
        <f>IF($K$416="","",VLOOKUP($K$416,'03_Thresholds_Archetypes'!$A:$M,7,FALSE))</f>
        <v>#N/A</v>
      </c>
      <c r="S416" t="e">
        <f>IF($K$416="","",VLOOKUP($K$416,'03_Thresholds_Archetypes'!$A:$M,8,FALSE))</f>
        <v>#N/A</v>
      </c>
      <c r="T416" t="e">
        <f>IF($K$416="","",VLOOKUP($K$416,'03_Thresholds_Archetypes'!$A:$M,9,FALSE))</f>
        <v>#N/A</v>
      </c>
      <c r="U416" t="e">
        <f>IF($K$416="","",VLOOKUP($K$416,'03_Thresholds_Archetypes'!$A:$M,10,FALSE))</f>
        <v>#N/A</v>
      </c>
      <c r="V416" t="e">
        <f>IF($K$416="","",VLOOKUP($K$416,'03_Thresholds_Archetypes'!$A:$M,11,FALSE))</f>
        <v>#N/A</v>
      </c>
      <c r="W416" t="e">
        <f>IF($K$416="","",VLOOKUP($K$416,'03_Thresholds_Archetypes'!$A:$M,12,FALSE))</f>
        <v>#N/A</v>
      </c>
      <c r="X416" t="e">
        <f>IF($K$416="","",VLOOKUP($K$416,'03_Thresholds_Archetypes'!$A:$M,13,FALSE))</f>
        <v>#N/A</v>
      </c>
      <c r="Y416" t="e">
        <f>IF($K$416="","",LOOKUP($L416,$M416:$R416,$S416:$X416))</f>
        <v>#N/A</v>
      </c>
      <c r="Z416">
        <f>IFERROR(VLOOKUP($A$416,'02_Benchmarks_by_NACE'!$A:$J,7,FALSE),"")</f>
        <v>0.64500000000000002</v>
      </c>
      <c r="AA416">
        <f>IFERROR(VLOOKUP($A$416,'02_Benchmarks_by_NACE'!$A:$J,8,FALSE),"")</f>
        <v>0.96750000000000003</v>
      </c>
      <c r="AB416">
        <f>IFERROR(VLOOKUP($A$416,'02_Benchmarks_by_NACE'!$A:$J,9,FALSE),"")</f>
        <v>1</v>
      </c>
      <c r="AC416">
        <f>IF(Z416="","",IF(LOWER($G$416)="lower_is_better",IF($L416&lt;=Z416*0.4,3,IF($L416&lt;=Z416*0.7,2,IF($L416&lt;=Z416,0,IF($L416&lt;=AB416,-2,-3)))),IF($L416&gt;=Z416*1.6,3,IF($L416&gt;=Z416*1.3,2,IF($L416&gt;=Z416,0,IF($L416&gt;=Z416/2,-2,-3))))))</f>
        <v>-3</v>
      </c>
      <c r="AD416" t="e">
        <f>IF($K$416&lt;&gt;"",Y416,IF(Z416&lt;&gt;"",AC416,""))</f>
        <v>#N/A</v>
      </c>
      <c r="AE416" t="e">
        <f>IF(AD416="","",VLOOKUP(AD416,'04_WUStG_Mapping'!$A:$B,2,TRUE))</f>
        <v>#N/A</v>
      </c>
    </row>
    <row r="417" spans="1:31" x14ac:dyDescent="0.2">
      <c r="A417" t="s">
        <v>429</v>
      </c>
      <c r="B417" t="s">
        <v>650</v>
      </c>
      <c r="C417" t="s">
        <v>729</v>
      </c>
      <c r="D417" t="s">
        <v>876</v>
      </c>
      <c r="E417" t="s">
        <v>1353</v>
      </c>
      <c r="F417" t="s">
        <v>1602</v>
      </c>
      <c r="G417" t="s">
        <v>1627</v>
      </c>
      <c r="H417" t="s">
        <v>1663</v>
      </c>
      <c r="I417" t="s">
        <v>1686</v>
      </c>
      <c r="J417" t="s">
        <v>1700</v>
      </c>
      <c r="K417" t="s">
        <v>1775</v>
      </c>
      <c r="M417" t="e">
        <f>IF($K$417="","",VLOOKUP($K$417,'03_Thresholds_Archetypes'!$A:$M,2,FALSE))</f>
        <v>#N/A</v>
      </c>
      <c r="N417" t="e">
        <f>IF($K$417="","",VLOOKUP($K$417,'03_Thresholds_Archetypes'!$A:$M,3,FALSE))</f>
        <v>#N/A</v>
      </c>
      <c r="O417" t="e">
        <f>IF($K$417="","",VLOOKUP($K$417,'03_Thresholds_Archetypes'!$A:$M,4,FALSE))</f>
        <v>#N/A</v>
      </c>
      <c r="P417" t="e">
        <f>IF($K$417="","",VLOOKUP($K$417,'03_Thresholds_Archetypes'!$A:$M,5,FALSE))</f>
        <v>#N/A</v>
      </c>
      <c r="Q417" t="e">
        <f>IF($K$417="","",VLOOKUP($K$417,'03_Thresholds_Archetypes'!$A:$M,6,FALSE))</f>
        <v>#N/A</v>
      </c>
      <c r="R417" t="e">
        <f>IF($K$417="","",VLOOKUP($K$417,'03_Thresholds_Archetypes'!$A:$M,7,FALSE))</f>
        <v>#N/A</v>
      </c>
      <c r="S417" t="e">
        <f>IF($K$417="","",VLOOKUP($K$417,'03_Thresholds_Archetypes'!$A:$M,8,FALSE))</f>
        <v>#N/A</v>
      </c>
      <c r="T417" t="e">
        <f>IF($K$417="","",VLOOKUP($K$417,'03_Thresholds_Archetypes'!$A:$M,9,FALSE))</f>
        <v>#N/A</v>
      </c>
      <c r="U417" t="e">
        <f>IF($K$417="","",VLOOKUP($K$417,'03_Thresholds_Archetypes'!$A:$M,10,FALSE))</f>
        <v>#N/A</v>
      </c>
      <c r="V417" t="e">
        <f>IF($K$417="","",VLOOKUP($K$417,'03_Thresholds_Archetypes'!$A:$M,11,FALSE))</f>
        <v>#N/A</v>
      </c>
      <c r="W417" t="e">
        <f>IF($K$417="","",VLOOKUP($K$417,'03_Thresholds_Archetypes'!$A:$M,12,FALSE))</f>
        <v>#N/A</v>
      </c>
      <c r="X417" t="e">
        <f>IF($K$417="","",VLOOKUP($K$417,'03_Thresholds_Archetypes'!$A:$M,13,FALSE))</f>
        <v>#N/A</v>
      </c>
      <c r="Y417" t="e">
        <f>IF($K$417="","",LOOKUP($L417,$M417:$R417,$S417:$X417))</f>
        <v>#N/A</v>
      </c>
      <c r="Z417">
        <f>IFERROR(VLOOKUP($A$417,'02_Benchmarks_by_NACE'!$A:$J,7,FALSE),"")</f>
        <v>15.5</v>
      </c>
      <c r="AA417">
        <f>IFERROR(VLOOKUP($A$417,'02_Benchmarks_by_NACE'!$A:$J,8,FALSE),"")</f>
        <v>23.25</v>
      </c>
      <c r="AB417">
        <f>IFERROR(VLOOKUP($A$417,'02_Benchmarks_by_NACE'!$A:$J,9,FALSE),"")</f>
        <v>38.75</v>
      </c>
      <c r="AC417">
        <f>IF(Z417="","",IF(LOWER($G$417)="lower_is_better",IF($L417&lt;=Z417*0.4,3,IF($L417&lt;=Z417*0.7,2,IF($L417&lt;=Z417,0,IF($L417&lt;=AB417,-2,-3)))),IF($L417&gt;=Z417*1.6,3,IF($L417&gt;=Z417*1.3,2,IF($L417&gt;=Z417,0,IF($L417&gt;=Z417/2,-2,-3))))))</f>
        <v>3</v>
      </c>
      <c r="AD417" t="e">
        <f>IF($K$417&lt;&gt;"",Y417,IF(Z417&lt;&gt;"",AC417,""))</f>
        <v>#N/A</v>
      </c>
      <c r="AE417" t="e">
        <f>IF(AD417="","",VLOOKUP(AD417,'04_WUStG_Mapping'!$A:$B,2,TRUE))</f>
        <v>#N/A</v>
      </c>
    </row>
    <row r="418" spans="1:31" x14ac:dyDescent="0.2">
      <c r="A418" t="s">
        <v>430</v>
      </c>
      <c r="B418" t="s">
        <v>650</v>
      </c>
      <c r="C418" t="s">
        <v>729</v>
      </c>
      <c r="D418" t="s">
        <v>876</v>
      </c>
      <c r="E418" t="s">
        <v>1354</v>
      </c>
      <c r="F418" t="s">
        <v>1608</v>
      </c>
      <c r="G418" t="s">
        <v>1626</v>
      </c>
      <c r="H418" t="s">
        <v>1664</v>
      </c>
      <c r="I418" t="s">
        <v>1686</v>
      </c>
      <c r="J418" t="s">
        <v>1700</v>
      </c>
      <c r="K418" t="s">
        <v>1774</v>
      </c>
      <c r="M418" t="e">
        <f>IF($K$418="","",VLOOKUP($K$418,'03_Thresholds_Archetypes'!$A:$M,2,FALSE))</f>
        <v>#N/A</v>
      </c>
      <c r="N418" t="e">
        <f>IF($K$418="","",VLOOKUP($K$418,'03_Thresholds_Archetypes'!$A:$M,3,FALSE))</f>
        <v>#N/A</v>
      </c>
      <c r="O418" t="e">
        <f>IF($K$418="","",VLOOKUP($K$418,'03_Thresholds_Archetypes'!$A:$M,4,FALSE))</f>
        <v>#N/A</v>
      </c>
      <c r="P418" t="e">
        <f>IF($K$418="","",VLOOKUP($K$418,'03_Thresholds_Archetypes'!$A:$M,5,FALSE))</f>
        <v>#N/A</v>
      </c>
      <c r="Q418" t="e">
        <f>IF($K$418="","",VLOOKUP($K$418,'03_Thresholds_Archetypes'!$A:$M,6,FALSE))</f>
        <v>#N/A</v>
      </c>
      <c r="R418" t="e">
        <f>IF($K$418="","",VLOOKUP($K$418,'03_Thresholds_Archetypes'!$A:$M,7,FALSE))</f>
        <v>#N/A</v>
      </c>
      <c r="S418" t="e">
        <f>IF($K$418="","",VLOOKUP($K$418,'03_Thresholds_Archetypes'!$A:$M,8,FALSE))</f>
        <v>#N/A</v>
      </c>
      <c r="T418" t="e">
        <f>IF($K$418="","",VLOOKUP($K$418,'03_Thresholds_Archetypes'!$A:$M,9,FALSE))</f>
        <v>#N/A</v>
      </c>
      <c r="U418" t="e">
        <f>IF($K$418="","",VLOOKUP($K$418,'03_Thresholds_Archetypes'!$A:$M,10,FALSE))</f>
        <v>#N/A</v>
      </c>
      <c r="V418" t="e">
        <f>IF($K$418="","",VLOOKUP($K$418,'03_Thresholds_Archetypes'!$A:$M,11,FALSE))</f>
        <v>#N/A</v>
      </c>
      <c r="W418" t="e">
        <f>IF($K$418="","",VLOOKUP($K$418,'03_Thresholds_Archetypes'!$A:$M,12,FALSE))</f>
        <v>#N/A</v>
      </c>
      <c r="X418" t="e">
        <f>IF($K$418="","",VLOOKUP($K$418,'03_Thresholds_Archetypes'!$A:$M,13,FALSE))</f>
        <v>#N/A</v>
      </c>
      <c r="Y418" t="e">
        <f>IF($K$418="","",LOOKUP($L418,$M418:$R418,$S418:$X418))</f>
        <v>#N/A</v>
      </c>
      <c r="Z418">
        <f>IFERROR(VLOOKUP($A$418,'02_Benchmarks_by_NACE'!$A:$J,7,FALSE),"")</f>
        <v>1.5</v>
      </c>
      <c r="AA418">
        <f>IFERROR(VLOOKUP($A$418,'02_Benchmarks_by_NACE'!$A:$J,8,FALSE),"")</f>
        <v>2.25</v>
      </c>
      <c r="AB418">
        <f>IFERROR(VLOOKUP($A$418,'02_Benchmarks_by_NACE'!$A:$J,9,FALSE),"")</f>
        <v>3.75</v>
      </c>
      <c r="AC418">
        <f>IF(Z418="","",IF(LOWER($G$418)="lower_is_better",IF($L418&lt;=Z418*0.4,3,IF($L418&lt;=Z418*0.7,2,IF($L418&lt;=Z418,0,IF($L418&lt;=AB418,-2,-3)))),IF($L418&gt;=Z418*1.6,3,IF($L418&gt;=Z418*1.3,2,IF($L418&gt;=Z418,0,IF($L418&gt;=Z418/2,-2,-3))))))</f>
        <v>-3</v>
      </c>
      <c r="AD418" t="e">
        <f>IF($K$418&lt;&gt;"",Y418,IF(Z418&lt;&gt;"",AC418,""))</f>
        <v>#N/A</v>
      </c>
      <c r="AE418" t="e">
        <f>IF(AD418="","",VLOOKUP(AD418,'04_WUStG_Mapping'!$A:$B,2,TRUE))</f>
        <v>#N/A</v>
      </c>
    </row>
    <row r="419" spans="1:31" x14ac:dyDescent="0.2">
      <c r="A419" t="s">
        <v>431</v>
      </c>
      <c r="B419" t="s">
        <v>650</v>
      </c>
      <c r="C419" t="s">
        <v>729</v>
      </c>
      <c r="D419" t="s">
        <v>877</v>
      </c>
      <c r="E419" t="s">
        <v>1355</v>
      </c>
      <c r="F419" t="s">
        <v>1606</v>
      </c>
      <c r="G419" t="s">
        <v>1627</v>
      </c>
      <c r="H419" t="s">
        <v>1659</v>
      </c>
      <c r="I419" t="s">
        <v>1685</v>
      </c>
      <c r="J419" t="s">
        <v>1700</v>
      </c>
      <c r="K419" t="s">
        <v>1755</v>
      </c>
      <c r="M419">
        <f>IF($K$419="","",VLOOKUP($K$419,'03_Thresholds_Archetypes'!$A:$M,2,FALSE))</f>
        <v>0</v>
      </c>
      <c r="N419">
        <f>IF($K$419="","",VLOOKUP($K$419,'03_Thresholds_Archetypes'!$A:$M,3,FALSE))</f>
        <v>1</v>
      </c>
      <c r="O419">
        <f>IF($K$419="","",VLOOKUP($K$419,'03_Thresholds_Archetypes'!$A:$M,4,FALSE))</f>
        <v>3</v>
      </c>
      <c r="P419">
        <f>IF($K$419="","",VLOOKUP($K$419,'03_Thresholds_Archetypes'!$A:$M,5,FALSE))</f>
        <v>5</v>
      </c>
      <c r="Q419">
        <f>IF($K$419="","",VLOOKUP($K$419,'03_Thresholds_Archetypes'!$A:$M,6,FALSE))</f>
        <v>1000000000</v>
      </c>
      <c r="R419">
        <f>IF($K$419="","",VLOOKUP($K$419,'03_Thresholds_Archetypes'!$A:$M,7,FALSE))</f>
        <v>1000000000</v>
      </c>
      <c r="S419">
        <f>IF($K$419="","",VLOOKUP($K$419,'03_Thresholds_Archetypes'!$A:$M,8,FALSE))</f>
        <v>3</v>
      </c>
      <c r="T419">
        <f>IF($K$419="","",VLOOKUP($K$419,'03_Thresholds_Archetypes'!$A:$M,9,FALSE))</f>
        <v>2</v>
      </c>
      <c r="U419">
        <f>IF($K$419="","",VLOOKUP($K$419,'03_Thresholds_Archetypes'!$A:$M,10,FALSE))</f>
        <v>0</v>
      </c>
      <c r="V419">
        <f>IF($K$419="","",VLOOKUP($K$419,'03_Thresholds_Archetypes'!$A:$M,11,FALSE))</f>
        <v>-2</v>
      </c>
      <c r="W419">
        <f>IF($K$419="","",VLOOKUP($K$419,'03_Thresholds_Archetypes'!$A:$M,12,FALSE))</f>
        <v>-3</v>
      </c>
      <c r="X419">
        <f>IF($K$419="","",VLOOKUP($K$419,'03_Thresholds_Archetypes'!$A:$M,13,FALSE))</f>
        <v>-3</v>
      </c>
      <c r="Y419">
        <f>IF($K$419="","",LOOKUP($L419,$M419:$R419,$S419:$X419))</f>
        <v>3</v>
      </c>
      <c r="Z419">
        <f>IFERROR(VLOOKUP($A$419,'02_Benchmarks_by_NACE'!$A:$J,7,FALSE),"")</f>
        <v>0.5</v>
      </c>
      <c r="AA419">
        <f>IFERROR(VLOOKUP($A$419,'02_Benchmarks_by_NACE'!$A:$J,8,FALSE),"")</f>
        <v>0.75</v>
      </c>
      <c r="AB419">
        <f>IFERROR(VLOOKUP($A$419,'02_Benchmarks_by_NACE'!$A:$J,9,FALSE),"")</f>
        <v>1.25</v>
      </c>
      <c r="AC419">
        <f>IF(Z419="","",IF(LOWER($G$419)="lower_is_better",IF($L419&lt;=Z419*0.4,3,IF($L419&lt;=Z419*0.7,2,IF($L419&lt;=Z419,0,IF($L419&lt;=AB419,-2,-3)))),IF($L419&gt;=Z419*1.6,3,IF($L419&gt;=Z419*1.3,2,IF($L419&gt;=Z419,0,IF($L419&gt;=Z419/2,-2,-3))))))</f>
        <v>3</v>
      </c>
      <c r="AD419">
        <f>IF($K$419&lt;&gt;"",Y419,IF(Z419&lt;&gt;"",AC419,""))</f>
        <v>3</v>
      </c>
      <c r="AE419">
        <f>IF(AD419="","",VLOOKUP(AD419,'04_WUStG_Mapping'!$A:$B,2,TRUE))</f>
        <v>0</v>
      </c>
    </row>
    <row r="420" spans="1:31" x14ac:dyDescent="0.2">
      <c r="A420" t="s">
        <v>432</v>
      </c>
      <c r="B420" t="s">
        <v>650</v>
      </c>
      <c r="C420" t="s">
        <v>729</v>
      </c>
      <c r="D420" t="s">
        <v>877</v>
      </c>
      <c r="E420" t="s">
        <v>1356</v>
      </c>
      <c r="F420" t="s">
        <v>1607</v>
      </c>
      <c r="G420" t="s">
        <v>1626</v>
      </c>
      <c r="H420" t="s">
        <v>1660</v>
      </c>
      <c r="I420" t="s">
        <v>1685</v>
      </c>
      <c r="J420" t="s">
        <v>1700</v>
      </c>
      <c r="K420" t="s">
        <v>1774</v>
      </c>
      <c r="M420" t="e">
        <f>IF($K$420="","",VLOOKUP($K$420,'03_Thresholds_Archetypes'!$A:$M,2,FALSE))</f>
        <v>#N/A</v>
      </c>
      <c r="N420" t="e">
        <f>IF($K$420="","",VLOOKUP($K$420,'03_Thresholds_Archetypes'!$A:$M,3,FALSE))</f>
        <v>#N/A</v>
      </c>
      <c r="O420" t="e">
        <f>IF($K$420="","",VLOOKUP($K$420,'03_Thresholds_Archetypes'!$A:$M,4,FALSE))</f>
        <v>#N/A</v>
      </c>
      <c r="P420" t="e">
        <f>IF($K$420="","",VLOOKUP($K$420,'03_Thresholds_Archetypes'!$A:$M,5,FALSE))</f>
        <v>#N/A</v>
      </c>
      <c r="Q420" t="e">
        <f>IF($K$420="","",VLOOKUP($K$420,'03_Thresholds_Archetypes'!$A:$M,6,FALSE))</f>
        <v>#N/A</v>
      </c>
      <c r="R420" t="e">
        <f>IF($K$420="","",VLOOKUP($K$420,'03_Thresholds_Archetypes'!$A:$M,7,FALSE))</f>
        <v>#N/A</v>
      </c>
      <c r="S420" t="e">
        <f>IF($K$420="","",VLOOKUP($K$420,'03_Thresholds_Archetypes'!$A:$M,8,FALSE))</f>
        <v>#N/A</v>
      </c>
      <c r="T420" t="e">
        <f>IF($K$420="","",VLOOKUP($K$420,'03_Thresholds_Archetypes'!$A:$M,9,FALSE))</f>
        <v>#N/A</v>
      </c>
      <c r="U420" t="e">
        <f>IF($K$420="","",VLOOKUP($K$420,'03_Thresholds_Archetypes'!$A:$M,10,FALSE))</f>
        <v>#N/A</v>
      </c>
      <c r="V420" t="e">
        <f>IF($K$420="","",VLOOKUP($K$420,'03_Thresholds_Archetypes'!$A:$M,11,FALSE))</f>
        <v>#N/A</v>
      </c>
      <c r="W420" t="e">
        <f>IF($K$420="","",VLOOKUP($K$420,'03_Thresholds_Archetypes'!$A:$M,12,FALSE))</f>
        <v>#N/A</v>
      </c>
      <c r="X420" t="e">
        <f>IF($K$420="","",VLOOKUP($K$420,'03_Thresholds_Archetypes'!$A:$M,13,FALSE))</f>
        <v>#N/A</v>
      </c>
      <c r="Y420" t="e">
        <f>IF($K$420="","",LOOKUP($L420,$M420:$R420,$S420:$X420))</f>
        <v>#N/A</v>
      </c>
      <c r="Z420">
        <f>IFERROR(VLOOKUP($A$420,'02_Benchmarks_by_NACE'!$A:$J,7,FALSE),"")</f>
        <v>0.66999999999999993</v>
      </c>
      <c r="AA420">
        <f>IFERROR(VLOOKUP($A$420,'02_Benchmarks_by_NACE'!$A:$J,8,FALSE),"")</f>
        <v>1</v>
      </c>
      <c r="AB420">
        <f>IFERROR(VLOOKUP($A$420,'02_Benchmarks_by_NACE'!$A:$J,9,FALSE),"")</f>
        <v>1</v>
      </c>
      <c r="AC420">
        <f>IF(Z420="","",IF(LOWER($G$420)="lower_is_better",IF($L420&lt;=Z420*0.4,3,IF($L420&lt;=Z420*0.7,2,IF($L420&lt;=Z420,0,IF($L420&lt;=AB420,-2,-3)))),IF($L420&gt;=Z420*1.6,3,IF($L420&gt;=Z420*1.3,2,IF($L420&gt;=Z420,0,IF($L420&gt;=Z420/2,-2,-3))))))</f>
        <v>-3</v>
      </c>
      <c r="AD420" t="e">
        <f>IF($K$420&lt;&gt;"",Y420,IF(Z420&lt;&gt;"",AC420,""))</f>
        <v>#N/A</v>
      </c>
      <c r="AE420" t="e">
        <f>IF(AD420="","",VLOOKUP(AD420,'04_WUStG_Mapping'!$A:$B,2,TRUE))</f>
        <v>#N/A</v>
      </c>
    </row>
    <row r="421" spans="1:31" x14ac:dyDescent="0.2">
      <c r="A421" t="s">
        <v>433</v>
      </c>
      <c r="B421" t="s">
        <v>650</v>
      </c>
      <c r="C421" t="s">
        <v>729</v>
      </c>
      <c r="D421" t="s">
        <v>877</v>
      </c>
      <c r="E421" t="s">
        <v>1357</v>
      </c>
      <c r="F421" t="s">
        <v>1607</v>
      </c>
      <c r="G421" t="s">
        <v>1626</v>
      </c>
      <c r="H421" t="s">
        <v>1661</v>
      </c>
      <c r="I421" t="s">
        <v>1685</v>
      </c>
      <c r="J421" t="s">
        <v>1700</v>
      </c>
      <c r="K421" t="s">
        <v>1774</v>
      </c>
      <c r="M421" t="e">
        <f>IF($K$421="","",VLOOKUP($K$421,'03_Thresholds_Archetypes'!$A:$M,2,FALSE))</f>
        <v>#N/A</v>
      </c>
      <c r="N421" t="e">
        <f>IF($K$421="","",VLOOKUP($K$421,'03_Thresholds_Archetypes'!$A:$M,3,FALSE))</f>
        <v>#N/A</v>
      </c>
      <c r="O421" t="e">
        <f>IF($K$421="","",VLOOKUP($K$421,'03_Thresholds_Archetypes'!$A:$M,4,FALSE))</f>
        <v>#N/A</v>
      </c>
      <c r="P421" t="e">
        <f>IF($K$421="","",VLOOKUP($K$421,'03_Thresholds_Archetypes'!$A:$M,5,FALSE))</f>
        <v>#N/A</v>
      </c>
      <c r="Q421" t="e">
        <f>IF($K$421="","",VLOOKUP($K$421,'03_Thresholds_Archetypes'!$A:$M,6,FALSE))</f>
        <v>#N/A</v>
      </c>
      <c r="R421" t="e">
        <f>IF($K$421="","",VLOOKUP($K$421,'03_Thresholds_Archetypes'!$A:$M,7,FALSE))</f>
        <v>#N/A</v>
      </c>
      <c r="S421" t="e">
        <f>IF($K$421="","",VLOOKUP($K$421,'03_Thresholds_Archetypes'!$A:$M,8,FALSE))</f>
        <v>#N/A</v>
      </c>
      <c r="T421" t="e">
        <f>IF($K$421="","",VLOOKUP($K$421,'03_Thresholds_Archetypes'!$A:$M,9,FALSE))</f>
        <v>#N/A</v>
      </c>
      <c r="U421" t="e">
        <f>IF($K$421="","",VLOOKUP($K$421,'03_Thresholds_Archetypes'!$A:$M,10,FALSE))</f>
        <v>#N/A</v>
      </c>
      <c r="V421" t="e">
        <f>IF($K$421="","",VLOOKUP($K$421,'03_Thresholds_Archetypes'!$A:$M,11,FALSE))</f>
        <v>#N/A</v>
      </c>
      <c r="W421" t="e">
        <f>IF($K$421="","",VLOOKUP($K$421,'03_Thresholds_Archetypes'!$A:$M,12,FALSE))</f>
        <v>#N/A</v>
      </c>
      <c r="X421" t="e">
        <f>IF($K$421="","",VLOOKUP($K$421,'03_Thresholds_Archetypes'!$A:$M,13,FALSE))</f>
        <v>#N/A</v>
      </c>
      <c r="Y421" t="e">
        <f>IF($K$421="","",LOOKUP($L421,$M421:$R421,$S421:$X421))</f>
        <v>#N/A</v>
      </c>
      <c r="Z421">
        <f>IFERROR(VLOOKUP($A$421,'02_Benchmarks_by_NACE'!$A:$J,7,FALSE),"")</f>
        <v>0.5</v>
      </c>
      <c r="AA421">
        <f>IFERROR(VLOOKUP($A$421,'02_Benchmarks_by_NACE'!$A:$J,8,FALSE),"")</f>
        <v>0.75</v>
      </c>
      <c r="AB421">
        <f>IFERROR(VLOOKUP($A$421,'02_Benchmarks_by_NACE'!$A:$J,9,FALSE),"")</f>
        <v>0.9</v>
      </c>
      <c r="AC421">
        <f>IF(Z421="","",IF(LOWER($G$421)="lower_is_better",IF($L421&lt;=Z421*0.4,3,IF($L421&lt;=Z421*0.7,2,IF($L421&lt;=Z421,0,IF($L421&lt;=AB421,-2,-3)))),IF($L421&gt;=Z421*1.6,3,IF($L421&gt;=Z421*1.3,2,IF($L421&gt;=Z421,0,IF($L421&gt;=Z421/2,-2,-3))))))</f>
        <v>-3</v>
      </c>
      <c r="AD421" t="e">
        <f>IF($K$421&lt;&gt;"",Y421,IF(Z421&lt;&gt;"",AC421,""))</f>
        <v>#N/A</v>
      </c>
      <c r="AE421" t="e">
        <f>IF(AD421="","",VLOOKUP(AD421,'04_WUStG_Mapping'!$A:$B,2,TRUE))</f>
        <v>#N/A</v>
      </c>
    </row>
    <row r="422" spans="1:31" x14ac:dyDescent="0.2">
      <c r="A422" t="s">
        <v>434</v>
      </c>
      <c r="B422" t="s">
        <v>650</v>
      </c>
      <c r="C422" t="s">
        <v>731</v>
      </c>
      <c r="D422" t="s">
        <v>878</v>
      </c>
      <c r="E422" t="s">
        <v>1358</v>
      </c>
      <c r="F422" t="s">
        <v>1602</v>
      </c>
      <c r="G422" t="s">
        <v>1626</v>
      </c>
      <c r="H422" t="s">
        <v>1655</v>
      </c>
      <c r="I422" t="s">
        <v>1685</v>
      </c>
      <c r="J422" t="s">
        <v>1698</v>
      </c>
      <c r="K422" t="s">
        <v>1753</v>
      </c>
      <c r="M422">
        <f>IF($K$422="","",VLOOKUP($K$422,'03_Thresholds_Archetypes'!$A:$M,2,FALSE))</f>
        <v>0</v>
      </c>
      <c r="N422">
        <f>IF($K$422="","",VLOOKUP($K$422,'03_Thresholds_Archetypes'!$A:$M,3,FALSE))</f>
        <v>30</v>
      </c>
      <c r="O422">
        <f>IF($K$422="","",VLOOKUP($K$422,'03_Thresholds_Archetypes'!$A:$M,4,FALSE))</f>
        <v>50</v>
      </c>
      <c r="P422">
        <f>IF($K$422="","",VLOOKUP($K$422,'03_Thresholds_Archetypes'!$A:$M,5,FALSE))</f>
        <v>70</v>
      </c>
      <c r="Q422">
        <f>IF($K$422="","",VLOOKUP($K$422,'03_Thresholds_Archetypes'!$A:$M,6,FALSE))</f>
        <v>90</v>
      </c>
      <c r="R422">
        <f>IF($K$422="","",VLOOKUP($K$422,'03_Thresholds_Archetypes'!$A:$M,7,FALSE))</f>
        <v>1000000000</v>
      </c>
      <c r="S422">
        <f>IF($K$422="","",VLOOKUP($K$422,'03_Thresholds_Archetypes'!$A:$M,8,FALSE))</f>
        <v>-3</v>
      </c>
      <c r="T422">
        <f>IF($K$422="","",VLOOKUP($K$422,'03_Thresholds_Archetypes'!$A:$M,9,FALSE))</f>
        <v>-2</v>
      </c>
      <c r="U422">
        <f>IF($K$422="","",VLOOKUP($K$422,'03_Thresholds_Archetypes'!$A:$M,10,FALSE))</f>
        <v>0</v>
      </c>
      <c r="V422">
        <f>IF($K$422="","",VLOOKUP($K$422,'03_Thresholds_Archetypes'!$A:$M,11,FALSE))</f>
        <v>2</v>
      </c>
      <c r="W422">
        <f>IF($K$422="","",VLOOKUP($K$422,'03_Thresholds_Archetypes'!$A:$M,12,FALSE))</f>
        <v>3</v>
      </c>
      <c r="X422">
        <f>IF($K$422="","",VLOOKUP($K$422,'03_Thresholds_Archetypes'!$A:$M,13,FALSE))</f>
        <v>3</v>
      </c>
      <c r="Y422">
        <f>IF($K$422="","",LOOKUP($L422,$M422:$R422,$S422:$X422))</f>
        <v>-3</v>
      </c>
      <c r="Z422">
        <f>IFERROR(VLOOKUP($A$422,'02_Benchmarks_by_NACE'!$A:$J,7,FALSE),"")</f>
        <v>59.5</v>
      </c>
      <c r="AA422">
        <f>IFERROR(VLOOKUP($A$422,'02_Benchmarks_by_NACE'!$A:$J,8,FALSE),"")</f>
        <v>89.25</v>
      </c>
      <c r="AB422">
        <f>IFERROR(VLOOKUP($A$422,'02_Benchmarks_by_NACE'!$A:$J,9,FALSE),"")</f>
        <v>100</v>
      </c>
      <c r="AC422">
        <f>IF(Z422="","",IF(LOWER($G$422)="lower_is_better",IF($L422&lt;=Z422*0.4,3,IF($L422&lt;=Z422*0.7,2,IF($L422&lt;=Z422,0,IF($L422&lt;=AB422,-2,-3)))),IF($L422&gt;=Z422*1.6,3,IF($L422&gt;=Z422*1.3,2,IF($L422&gt;=Z422,0,IF($L422&gt;=Z422/2,-2,-3))))))</f>
        <v>-3</v>
      </c>
      <c r="AD422">
        <f>IF($K$422&lt;&gt;"",Y422,IF(Z422&lt;&gt;"",AC422,""))</f>
        <v>-3</v>
      </c>
      <c r="AE422">
        <f>IF(AD422="","",VLOOKUP(AD422,'04_WUStG_Mapping'!$A:$B,2,TRUE))</f>
        <v>25</v>
      </c>
    </row>
    <row r="423" spans="1:31" x14ac:dyDescent="0.2">
      <c r="A423" t="s">
        <v>435</v>
      </c>
      <c r="B423" t="s">
        <v>650</v>
      </c>
      <c r="C423" t="s">
        <v>731</v>
      </c>
      <c r="D423" t="s">
        <v>878</v>
      </c>
      <c r="E423" t="s">
        <v>1359</v>
      </c>
      <c r="F423" t="s">
        <v>1604</v>
      </c>
      <c r="G423" t="s">
        <v>1626</v>
      </c>
      <c r="H423" t="s">
        <v>1657</v>
      </c>
      <c r="I423" t="s">
        <v>1683</v>
      </c>
      <c r="J423" t="s">
        <v>1698</v>
      </c>
      <c r="K423" t="s">
        <v>1753</v>
      </c>
      <c r="M423">
        <f>IF($K$423="","",VLOOKUP($K$423,'03_Thresholds_Archetypes'!$A:$M,2,FALSE))</f>
        <v>0</v>
      </c>
      <c r="N423">
        <f>IF($K$423="","",VLOOKUP($K$423,'03_Thresholds_Archetypes'!$A:$M,3,FALSE))</f>
        <v>30</v>
      </c>
      <c r="O423">
        <f>IF($K$423="","",VLOOKUP($K$423,'03_Thresholds_Archetypes'!$A:$M,4,FALSE))</f>
        <v>50</v>
      </c>
      <c r="P423">
        <f>IF($K$423="","",VLOOKUP($K$423,'03_Thresholds_Archetypes'!$A:$M,5,FALSE))</f>
        <v>70</v>
      </c>
      <c r="Q423">
        <f>IF($K$423="","",VLOOKUP($K$423,'03_Thresholds_Archetypes'!$A:$M,6,FALSE))</f>
        <v>90</v>
      </c>
      <c r="R423">
        <f>IF($K$423="","",VLOOKUP($K$423,'03_Thresholds_Archetypes'!$A:$M,7,FALSE))</f>
        <v>1000000000</v>
      </c>
      <c r="S423">
        <f>IF($K$423="","",VLOOKUP($K$423,'03_Thresholds_Archetypes'!$A:$M,8,FALSE))</f>
        <v>-3</v>
      </c>
      <c r="T423">
        <f>IF($K$423="","",VLOOKUP($K$423,'03_Thresholds_Archetypes'!$A:$M,9,FALSE))</f>
        <v>-2</v>
      </c>
      <c r="U423">
        <f>IF($K$423="","",VLOOKUP($K$423,'03_Thresholds_Archetypes'!$A:$M,10,FALSE))</f>
        <v>0</v>
      </c>
      <c r="V423">
        <f>IF($K$423="","",VLOOKUP($K$423,'03_Thresholds_Archetypes'!$A:$M,11,FALSE))</f>
        <v>2</v>
      </c>
      <c r="W423">
        <f>IF($K$423="","",VLOOKUP($K$423,'03_Thresholds_Archetypes'!$A:$M,12,FALSE))</f>
        <v>3</v>
      </c>
      <c r="X423">
        <f>IF($K$423="","",VLOOKUP($K$423,'03_Thresholds_Archetypes'!$A:$M,13,FALSE))</f>
        <v>3</v>
      </c>
      <c r="Y423">
        <f>IF($K$423="","",LOOKUP($L423,$M423:$R423,$S423:$X423))</f>
        <v>-3</v>
      </c>
      <c r="Z423">
        <f>IFERROR(VLOOKUP($A$423,'02_Benchmarks_by_NACE'!$A:$J,7,FALSE),"")</f>
        <v>82</v>
      </c>
      <c r="AA423">
        <f>IFERROR(VLOOKUP($A$423,'02_Benchmarks_by_NACE'!$A:$J,8,FALSE),"")</f>
        <v>100</v>
      </c>
      <c r="AB423">
        <f>IFERROR(VLOOKUP($A$423,'02_Benchmarks_by_NACE'!$A:$J,9,FALSE),"")</f>
        <v>100</v>
      </c>
      <c r="AC423">
        <f>IF(Z423="","",IF(LOWER($G$423)="lower_is_better",IF($L423&lt;=Z423*0.4,3,IF($L423&lt;=Z423*0.7,2,IF($L423&lt;=Z423,0,IF($L423&lt;=AB423,-2,-3)))),IF($L423&gt;=Z423*1.6,3,IF($L423&gt;=Z423*1.3,2,IF($L423&gt;=Z423,0,IF($L423&gt;=Z423/2,-2,-3))))))</f>
        <v>-3</v>
      </c>
      <c r="AD423">
        <f>IF($K$423&lt;&gt;"",Y423,IF(Z423&lt;&gt;"",AC423,""))</f>
        <v>-3</v>
      </c>
      <c r="AE423">
        <f>IF(AD423="","",VLOOKUP(AD423,'04_WUStG_Mapping'!$A:$B,2,TRUE))</f>
        <v>25</v>
      </c>
    </row>
    <row r="424" spans="1:31" x14ac:dyDescent="0.2">
      <c r="A424" t="s">
        <v>436</v>
      </c>
      <c r="B424" t="s">
        <v>650</v>
      </c>
      <c r="C424" t="s">
        <v>731</v>
      </c>
      <c r="D424" t="s">
        <v>878</v>
      </c>
      <c r="E424" t="s">
        <v>1360</v>
      </c>
      <c r="F424" t="s">
        <v>1605</v>
      </c>
      <c r="G424" t="s">
        <v>1626</v>
      </c>
      <c r="H424" t="s">
        <v>1658</v>
      </c>
      <c r="I424" t="s">
        <v>1684</v>
      </c>
      <c r="J424" t="s">
        <v>1698</v>
      </c>
      <c r="K424" t="s">
        <v>1753</v>
      </c>
      <c r="M424">
        <f>IF($K$424="","",VLOOKUP($K$424,'03_Thresholds_Archetypes'!$A:$M,2,FALSE))</f>
        <v>0</v>
      </c>
      <c r="N424">
        <f>IF($K$424="","",VLOOKUP($K$424,'03_Thresholds_Archetypes'!$A:$M,3,FALSE))</f>
        <v>30</v>
      </c>
      <c r="O424">
        <f>IF($K$424="","",VLOOKUP($K$424,'03_Thresholds_Archetypes'!$A:$M,4,FALSE))</f>
        <v>50</v>
      </c>
      <c r="P424">
        <f>IF($K$424="","",VLOOKUP($K$424,'03_Thresholds_Archetypes'!$A:$M,5,FALSE))</f>
        <v>70</v>
      </c>
      <c r="Q424">
        <f>IF($K$424="","",VLOOKUP($K$424,'03_Thresholds_Archetypes'!$A:$M,6,FALSE))</f>
        <v>90</v>
      </c>
      <c r="R424">
        <f>IF($K$424="","",VLOOKUP($K$424,'03_Thresholds_Archetypes'!$A:$M,7,FALSE))</f>
        <v>1000000000</v>
      </c>
      <c r="S424">
        <f>IF($K$424="","",VLOOKUP($K$424,'03_Thresholds_Archetypes'!$A:$M,8,FALSE))</f>
        <v>-3</v>
      </c>
      <c r="T424">
        <f>IF($K$424="","",VLOOKUP($K$424,'03_Thresholds_Archetypes'!$A:$M,9,FALSE))</f>
        <v>-2</v>
      </c>
      <c r="U424">
        <f>IF($K$424="","",VLOOKUP($K$424,'03_Thresholds_Archetypes'!$A:$M,10,FALSE))</f>
        <v>0</v>
      </c>
      <c r="V424">
        <f>IF($K$424="","",VLOOKUP($K$424,'03_Thresholds_Archetypes'!$A:$M,11,FALSE))</f>
        <v>2</v>
      </c>
      <c r="W424">
        <f>IF($K$424="","",VLOOKUP($K$424,'03_Thresholds_Archetypes'!$A:$M,12,FALSE))</f>
        <v>3</v>
      </c>
      <c r="X424">
        <f>IF($K$424="","",VLOOKUP($K$424,'03_Thresholds_Archetypes'!$A:$M,13,FALSE))</f>
        <v>3</v>
      </c>
      <c r="Y424">
        <f>IF($K$424="","",LOOKUP($L424,$M424:$R424,$S424:$X424))</f>
        <v>-3</v>
      </c>
      <c r="Z424">
        <f>IFERROR(VLOOKUP($A$424,'02_Benchmarks_by_NACE'!$A:$J,7,FALSE),"")</f>
        <v>49.5</v>
      </c>
      <c r="AA424">
        <f>IFERROR(VLOOKUP($A$424,'02_Benchmarks_by_NACE'!$A:$J,8,FALSE),"")</f>
        <v>74.25</v>
      </c>
      <c r="AB424">
        <f>IFERROR(VLOOKUP($A$424,'02_Benchmarks_by_NACE'!$A:$J,9,FALSE),"")</f>
        <v>100</v>
      </c>
      <c r="AC424">
        <f>IF(Z424="","",IF(LOWER($G$424)="lower_is_better",IF($L424&lt;=Z424*0.4,3,IF($L424&lt;=Z424*0.7,2,IF($L424&lt;=Z424,0,IF($L424&lt;=AB424,-2,-3)))),IF($L424&gt;=Z424*1.6,3,IF($L424&gt;=Z424*1.3,2,IF($L424&gt;=Z424,0,IF($L424&gt;=Z424/2,-2,-3))))))</f>
        <v>-3</v>
      </c>
      <c r="AD424">
        <f>IF($K$424&lt;&gt;"",Y424,IF(Z424&lt;&gt;"",AC424,""))</f>
        <v>-3</v>
      </c>
      <c r="AE424">
        <f>IF(AD424="","",VLOOKUP(AD424,'04_WUStG_Mapping'!$A:$B,2,TRUE))</f>
        <v>25</v>
      </c>
    </row>
    <row r="425" spans="1:31" x14ac:dyDescent="0.2">
      <c r="A425" t="s">
        <v>437</v>
      </c>
      <c r="B425" t="s">
        <v>650</v>
      </c>
      <c r="C425" t="s">
        <v>729</v>
      </c>
      <c r="D425" t="s">
        <v>879</v>
      </c>
      <c r="E425" t="s">
        <v>1361</v>
      </c>
      <c r="F425" t="s">
        <v>1606</v>
      </c>
      <c r="G425" t="s">
        <v>1627</v>
      </c>
      <c r="H425" t="s">
        <v>1659</v>
      </c>
      <c r="I425" t="s">
        <v>1685</v>
      </c>
      <c r="J425" t="s">
        <v>1700</v>
      </c>
      <c r="K425" t="s">
        <v>1755</v>
      </c>
      <c r="M425">
        <f>IF($K$425="","",VLOOKUP($K$425,'03_Thresholds_Archetypes'!$A:$M,2,FALSE))</f>
        <v>0</v>
      </c>
      <c r="N425">
        <f>IF($K$425="","",VLOOKUP($K$425,'03_Thresholds_Archetypes'!$A:$M,3,FALSE))</f>
        <v>1</v>
      </c>
      <c r="O425">
        <f>IF($K$425="","",VLOOKUP($K$425,'03_Thresholds_Archetypes'!$A:$M,4,FALSE))</f>
        <v>3</v>
      </c>
      <c r="P425">
        <f>IF($K$425="","",VLOOKUP($K$425,'03_Thresholds_Archetypes'!$A:$M,5,FALSE))</f>
        <v>5</v>
      </c>
      <c r="Q425">
        <f>IF($K$425="","",VLOOKUP($K$425,'03_Thresholds_Archetypes'!$A:$M,6,FALSE))</f>
        <v>1000000000</v>
      </c>
      <c r="R425">
        <f>IF($K$425="","",VLOOKUP($K$425,'03_Thresholds_Archetypes'!$A:$M,7,FALSE))</f>
        <v>1000000000</v>
      </c>
      <c r="S425">
        <f>IF($K$425="","",VLOOKUP($K$425,'03_Thresholds_Archetypes'!$A:$M,8,FALSE))</f>
        <v>3</v>
      </c>
      <c r="T425">
        <f>IF($K$425="","",VLOOKUP($K$425,'03_Thresholds_Archetypes'!$A:$M,9,FALSE))</f>
        <v>2</v>
      </c>
      <c r="U425">
        <f>IF($K$425="","",VLOOKUP($K$425,'03_Thresholds_Archetypes'!$A:$M,10,FALSE))</f>
        <v>0</v>
      </c>
      <c r="V425">
        <f>IF($K$425="","",VLOOKUP($K$425,'03_Thresholds_Archetypes'!$A:$M,11,FALSE))</f>
        <v>-2</v>
      </c>
      <c r="W425">
        <f>IF($K$425="","",VLOOKUP($K$425,'03_Thresholds_Archetypes'!$A:$M,12,FALSE))</f>
        <v>-3</v>
      </c>
      <c r="X425">
        <f>IF($K$425="","",VLOOKUP($K$425,'03_Thresholds_Archetypes'!$A:$M,13,FALSE))</f>
        <v>-3</v>
      </c>
      <c r="Y425">
        <f>IF($K$425="","",LOOKUP($L425,$M425:$R425,$S425:$X425))</f>
        <v>3</v>
      </c>
      <c r="Z425">
        <f>IFERROR(VLOOKUP($A$425,'02_Benchmarks_by_NACE'!$A:$J,7,FALSE),"")</f>
        <v>0.5</v>
      </c>
      <c r="AA425">
        <f>IFERROR(VLOOKUP($A$425,'02_Benchmarks_by_NACE'!$A:$J,8,FALSE),"")</f>
        <v>0.75</v>
      </c>
      <c r="AB425">
        <f>IFERROR(VLOOKUP($A$425,'02_Benchmarks_by_NACE'!$A:$J,9,FALSE),"")</f>
        <v>1.25</v>
      </c>
      <c r="AC425">
        <f>IF(Z425="","",IF(LOWER($G$425)="lower_is_better",IF($L425&lt;=Z425*0.4,3,IF($L425&lt;=Z425*0.7,2,IF($L425&lt;=Z425,0,IF($L425&lt;=AB425,-2,-3)))),IF($L425&gt;=Z425*1.6,3,IF($L425&gt;=Z425*1.3,2,IF($L425&gt;=Z425,0,IF($L425&gt;=Z425/2,-2,-3))))))</f>
        <v>3</v>
      </c>
      <c r="AD425">
        <f>IF($K$425&lt;&gt;"",Y425,IF(Z425&lt;&gt;"",AC425,""))</f>
        <v>3</v>
      </c>
      <c r="AE425">
        <f>IF(AD425="","",VLOOKUP(AD425,'04_WUStG_Mapping'!$A:$B,2,TRUE))</f>
        <v>0</v>
      </c>
    </row>
    <row r="426" spans="1:31" x14ac:dyDescent="0.2">
      <c r="A426" t="s">
        <v>438</v>
      </c>
      <c r="B426" t="s">
        <v>650</v>
      </c>
      <c r="C426" t="s">
        <v>729</v>
      </c>
      <c r="D426" t="s">
        <v>879</v>
      </c>
      <c r="E426" t="s">
        <v>1362</v>
      </c>
      <c r="F426" t="s">
        <v>1607</v>
      </c>
      <c r="G426" t="s">
        <v>1626</v>
      </c>
      <c r="H426" t="s">
        <v>1660</v>
      </c>
      <c r="I426" t="s">
        <v>1685</v>
      </c>
      <c r="J426" t="s">
        <v>1700</v>
      </c>
      <c r="K426" t="s">
        <v>1774</v>
      </c>
      <c r="M426" t="e">
        <f>IF($K$426="","",VLOOKUP($K$426,'03_Thresholds_Archetypes'!$A:$M,2,FALSE))</f>
        <v>#N/A</v>
      </c>
      <c r="N426" t="e">
        <f>IF($K$426="","",VLOOKUP($K$426,'03_Thresholds_Archetypes'!$A:$M,3,FALSE))</f>
        <v>#N/A</v>
      </c>
      <c r="O426" t="e">
        <f>IF($K$426="","",VLOOKUP($K$426,'03_Thresholds_Archetypes'!$A:$M,4,FALSE))</f>
        <v>#N/A</v>
      </c>
      <c r="P426" t="e">
        <f>IF($K$426="","",VLOOKUP($K$426,'03_Thresholds_Archetypes'!$A:$M,5,FALSE))</f>
        <v>#N/A</v>
      </c>
      <c r="Q426" t="e">
        <f>IF($K$426="","",VLOOKUP($K$426,'03_Thresholds_Archetypes'!$A:$M,6,FALSE))</f>
        <v>#N/A</v>
      </c>
      <c r="R426" t="e">
        <f>IF($K$426="","",VLOOKUP($K$426,'03_Thresholds_Archetypes'!$A:$M,7,FALSE))</f>
        <v>#N/A</v>
      </c>
      <c r="S426" t="e">
        <f>IF($K$426="","",VLOOKUP($K$426,'03_Thresholds_Archetypes'!$A:$M,8,FALSE))</f>
        <v>#N/A</v>
      </c>
      <c r="T426" t="e">
        <f>IF($K$426="","",VLOOKUP($K$426,'03_Thresholds_Archetypes'!$A:$M,9,FALSE))</f>
        <v>#N/A</v>
      </c>
      <c r="U426" t="e">
        <f>IF($K$426="","",VLOOKUP($K$426,'03_Thresholds_Archetypes'!$A:$M,10,FALSE))</f>
        <v>#N/A</v>
      </c>
      <c r="V426" t="e">
        <f>IF($K$426="","",VLOOKUP($K$426,'03_Thresholds_Archetypes'!$A:$M,11,FALSE))</f>
        <v>#N/A</v>
      </c>
      <c r="W426" t="e">
        <f>IF($K$426="","",VLOOKUP($K$426,'03_Thresholds_Archetypes'!$A:$M,12,FALSE))</f>
        <v>#N/A</v>
      </c>
      <c r="X426" t="e">
        <f>IF($K$426="","",VLOOKUP($K$426,'03_Thresholds_Archetypes'!$A:$M,13,FALSE))</f>
        <v>#N/A</v>
      </c>
      <c r="Y426" t="e">
        <f>IF($K$426="","",LOOKUP($L426,$M426:$R426,$S426:$X426))</f>
        <v>#N/A</v>
      </c>
      <c r="Z426">
        <f>IFERROR(VLOOKUP($A$426,'02_Benchmarks_by_NACE'!$A:$J,7,FALSE),"")</f>
        <v>0.66999999999999993</v>
      </c>
      <c r="AA426">
        <f>IFERROR(VLOOKUP($A$426,'02_Benchmarks_by_NACE'!$A:$J,8,FALSE),"")</f>
        <v>1</v>
      </c>
      <c r="AB426">
        <f>IFERROR(VLOOKUP($A$426,'02_Benchmarks_by_NACE'!$A:$J,9,FALSE),"")</f>
        <v>1</v>
      </c>
      <c r="AC426">
        <f>IF(Z426="","",IF(LOWER($G$426)="lower_is_better",IF($L426&lt;=Z426*0.4,3,IF($L426&lt;=Z426*0.7,2,IF($L426&lt;=Z426,0,IF($L426&lt;=AB426,-2,-3)))),IF($L426&gt;=Z426*1.6,3,IF($L426&gt;=Z426*1.3,2,IF($L426&gt;=Z426,0,IF($L426&gt;=Z426/2,-2,-3))))))</f>
        <v>-3</v>
      </c>
      <c r="AD426" t="e">
        <f>IF($K$426&lt;&gt;"",Y426,IF(Z426&lt;&gt;"",AC426,""))</f>
        <v>#N/A</v>
      </c>
      <c r="AE426" t="e">
        <f>IF(AD426="","",VLOOKUP(AD426,'04_WUStG_Mapping'!$A:$B,2,TRUE))</f>
        <v>#N/A</v>
      </c>
    </row>
    <row r="427" spans="1:31" x14ac:dyDescent="0.2">
      <c r="A427" t="s">
        <v>439</v>
      </c>
      <c r="B427" t="s">
        <v>650</v>
      </c>
      <c r="C427" t="s">
        <v>729</v>
      </c>
      <c r="D427" t="s">
        <v>879</v>
      </c>
      <c r="E427" t="s">
        <v>1363</v>
      </c>
      <c r="F427" t="s">
        <v>1607</v>
      </c>
      <c r="G427" t="s">
        <v>1626</v>
      </c>
      <c r="H427" t="s">
        <v>1661</v>
      </c>
      <c r="I427" t="s">
        <v>1685</v>
      </c>
      <c r="J427" t="s">
        <v>1700</v>
      </c>
      <c r="K427" t="s">
        <v>1774</v>
      </c>
      <c r="M427" t="e">
        <f>IF($K$427="","",VLOOKUP($K$427,'03_Thresholds_Archetypes'!$A:$M,2,FALSE))</f>
        <v>#N/A</v>
      </c>
      <c r="N427" t="e">
        <f>IF($K$427="","",VLOOKUP($K$427,'03_Thresholds_Archetypes'!$A:$M,3,FALSE))</f>
        <v>#N/A</v>
      </c>
      <c r="O427" t="e">
        <f>IF($K$427="","",VLOOKUP($K$427,'03_Thresholds_Archetypes'!$A:$M,4,FALSE))</f>
        <v>#N/A</v>
      </c>
      <c r="P427" t="e">
        <f>IF($K$427="","",VLOOKUP($K$427,'03_Thresholds_Archetypes'!$A:$M,5,FALSE))</f>
        <v>#N/A</v>
      </c>
      <c r="Q427" t="e">
        <f>IF($K$427="","",VLOOKUP($K$427,'03_Thresholds_Archetypes'!$A:$M,6,FALSE))</f>
        <v>#N/A</v>
      </c>
      <c r="R427" t="e">
        <f>IF($K$427="","",VLOOKUP($K$427,'03_Thresholds_Archetypes'!$A:$M,7,FALSE))</f>
        <v>#N/A</v>
      </c>
      <c r="S427" t="e">
        <f>IF($K$427="","",VLOOKUP($K$427,'03_Thresholds_Archetypes'!$A:$M,8,FALSE))</f>
        <v>#N/A</v>
      </c>
      <c r="T427" t="e">
        <f>IF($K$427="","",VLOOKUP($K$427,'03_Thresholds_Archetypes'!$A:$M,9,FALSE))</f>
        <v>#N/A</v>
      </c>
      <c r="U427" t="e">
        <f>IF($K$427="","",VLOOKUP($K$427,'03_Thresholds_Archetypes'!$A:$M,10,FALSE))</f>
        <v>#N/A</v>
      </c>
      <c r="V427" t="e">
        <f>IF($K$427="","",VLOOKUP($K$427,'03_Thresholds_Archetypes'!$A:$M,11,FALSE))</f>
        <v>#N/A</v>
      </c>
      <c r="W427" t="e">
        <f>IF($K$427="","",VLOOKUP($K$427,'03_Thresholds_Archetypes'!$A:$M,12,FALSE))</f>
        <v>#N/A</v>
      </c>
      <c r="X427" t="e">
        <f>IF($K$427="","",VLOOKUP($K$427,'03_Thresholds_Archetypes'!$A:$M,13,FALSE))</f>
        <v>#N/A</v>
      </c>
      <c r="Y427" t="e">
        <f>IF($K$427="","",LOOKUP($L427,$M427:$R427,$S427:$X427))</f>
        <v>#N/A</v>
      </c>
      <c r="Z427">
        <f>IFERROR(VLOOKUP($A$427,'02_Benchmarks_by_NACE'!$A:$J,7,FALSE),"")</f>
        <v>0.5</v>
      </c>
      <c r="AA427">
        <f>IFERROR(VLOOKUP($A$427,'02_Benchmarks_by_NACE'!$A:$J,8,FALSE),"")</f>
        <v>0.75</v>
      </c>
      <c r="AB427">
        <f>IFERROR(VLOOKUP($A$427,'02_Benchmarks_by_NACE'!$A:$J,9,FALSE),"")</f>
        <v>0.9</v>
      </c>
      <c r="AC427">
        <f>IF(Z427="","",IF(LOWER($G$427)="lower_is_better",IF($L427&lt;=Z427*0.4,3,IF($L427&lt;=Z427*0.7,2,IF($L427&lt;=Z427,0,IF($L427&lt;=AB427,-2,-3)))),IF($L427&gt;=Z427*1.6,3,IF($L427&gt;=Z427*1.3,2,IF($L427&gt;=Z427,0,IF($L427&gt;=Z427/2,-2,-3))))))</f>
        <v>-3</v>
      </c>
      <c r="AD427" t="e">
        <f>IF($K$427&lt;&gt;"",Y427,IF(Z427&lt;&gt;"",AC427,""))</f>
        <v>#N/A</v>
      </c>
      <c r="AE427" t="e">
        <f>IF(AD427="","",VLOOKUP(AD427,'04_WUStG_Mapping'!$A:$B,2,TRUE))</f>
        <v>#N/A</v>
      </c>
    </row>
    <row r="428" spans="1:31" x14ac:dyDescent="0.2">
      <c r="A428" t="s">
        <v>440</v>
      </c>
      <c r="B428" t="s">
        <v>650</v>
      </c>
      <c r="C428" t="s">
        <v>731</v>
      </c>
      <c r="D428" t="s">
        <v>880</v>
      </c>
      <c r="E428" t="s">
        <v>1364</v>
      </c>
      <c r="F428" t="s">
        <v>1607</v>
      </c>
      <c r="G428" t="s">
        <v>1626</v>
      </c>
      <c r="H428" t="s">
        <v>1662</v>
      </c>
      <c r="I428" t="s">
        <v>1686</v>
      </c>
      <c r="J428" t="s">
        <v>1700</v>
      </c>
      <c r="K428" t="s">
        <v>1774</v>
      </c>
      <c r="M428" t="e">
        <f>IF($K$428="","",VLOOKUP($K$428,'03_Thresholds_Archetypes'!$A:$M,2,FALSE))</f>
        <v>#N/A</v>
      </c>
      <c r="N428" t="e">
        <f>IF($K$428="","",VLOOKUP($K$428,'03_Thresholds_Archetypes'!$A:$M,3,FALSE))</f>
        <v>#N/A</v>
      </c>
      <c r="O428" t="e">
        <f>IF($K$428="","",VLOOKUP($K$428,'03_Thresholds_Archetypes'!$A:$M,4,FALSE))</f>
        <v>#N/A</v>
      </c>
      <c r="P428" t="e">
        <f>IF($K$428="","",VLOOKUP($K$428,'03_Thresholds_Archetypes'!$A:$M,5,FALSE))</f>
        <v>#N/A</v>
      </c>
      <c r="Q428" t="e">
        <f>IF($K$428="","",VLOOKUP($K$428,'03_Thresholds_Archetypes'!$A:$M,6,FALSE))</f>
        <v>#N/A</v>
      </c>
      <c r="R428" t="e">
        <f>IF($K$428="","",VLOOKUP($K$428,'03_Thresholds_Archetypes'!$A:$M,7,FALSE))</f>
        <v>#N/A</v>
      </c>
      <c r="S428" t="e">
        <f>IF($K$428="","",VLOOKUP($K$428,'03_Thresholds_Archetypes'!$A:$M,8,FALSE))</f>
        <v>#N/A</v>
      </c>
      <c r="T428" t="e">
        <f>IF($K$428="","",VLOOKUP($K$428,'03_Thresholds_Archetypes'!$A:$M,9,FALSE))</f>
        <v>#N/A</v>
      </c>
      <c r="U428" t="e">
        <f>IF($K$428="","",VLOOKUP($K$428,'03_Thresholds_Archetypes'!$A:$M,10,FALSE))</f>
        <v>#N/A</v>
      </c>
      <c r="V428" t="e">
        <f>IF($K$428="","",VLOOKUP($K$428,'03_Thresholds_Archetypes'!$A:$M,11,FALSE))</f>
        <v>#N/A</v>
      </c>
      <c r="W428" t="e">
        <f>IF($K$428="","",VLOOKUP($K$428,'03_Thresholds_Archetypes'!$A:$M,12,FALSE))</f>
        <v>#N/A</v>
      </c>
      <c r="X428" t="e">
        <f>IF($K$428="","",VLOOKUP($K$428,'03_Thresholds_Archetypes'!$A:$M,13,FALSE))</f>
        <v>#N/A</v>
      </c>
      <c r="Y428" t="e">
        <f>IF($K$428="","",LOOKUP($L428,$M428:$R428,$S428:$X428))</f>
        <v>#N/A</v>
      </c>
      <c r="Z428">
        <f>IFERROR(VLOOKUP($A$428,'02_Benchmarks_by_NACE'!$A:$J,7,FALSE),"")</f>
        <v>0.64500000000000002</v>
      </c>
      <c r="AA428">
        <f>IFERROR(VLOOKUP($A$428,'02_Benchmarks_by_NACE'!$A:$J,8,FALSE),"")</f>
        <v>0.96750000000000003</v>
      </c>
      <c r="AB428">
        <f>IFERROR(VLOOKUP($A$428,'02_Benchmarks_by_NACE'!$A:$J,9,FALSE),"")</f>
        <v>1</v>
      </c>
      <c r="AC428">
        <f>IF(Z428="","",IF(LOWER($G$428)="lower_is_better",IF($L428&lt;=Z428*0.4,3,IF($L428&lt;=Z428*0.7,2,IF($L428&lt;=Z428,0,IF($L428&lt;=AB428,-2,-3)))),IF($L428&gt;=Z428*1.6,3,IF($L428&gt;=Z428*1.3,2,IF($L428&gt;=Z428,0,IF($L428&gt;=Z428/2,-2,-3))))))</f>
        <v>-3</v>
      </c>
      <c r="AD428" t="e">
        <f>IF($K$428&lt;&gt;"",Y428,IF(Z428&lt;&gt;"",AC428,""))</f>
        <v>#N/A</v>
      </c>
      <c r="AE428" t="e">
        <f>IF(AD428="","",VLOOKUP(AD428,'04_WUStG_Mapping'!$A:$B,2,TRUE))</f>
        <v>#N/A</v>
      </c>
    </row>
    <row r="429" spans="1:31" x14ac:dyDescent="0.2">
      <c r="A429" t="s">
        <v>441</v>
      </c>
      <c r="B429" t="s">
        <v>650</v>
      </c>
      <c r="C429" t="s">
        <v>731</v>
      </c>
      <c r="D429" t="s">
        <v>880</v>
      </c>
      <c r="E429" t="s">
        <v>1365</v>
      </c>
      <c r="F429" t="s">
        <v>1602</v>
      </c>
      <c r="G429" t="s">
        <v>1627</v>
      </c>
      <c r="H429" t="s">
        <v>1663</v>
      </c>
      <c r="I429" t="s">
        <v>1686</v>
      </c>
      <c r="J429" t="s">
        <v>1700</v>
      </c>
      <c r="K429" t="s">
        <v>1775</v>
      </c>
      <c r="M429" t="e">
        <f>IF($K$429="","",VLOOKUP($K$429,'03_Thresholds_Archetypes'!$A:$M,2,FALSE))</f>
        <v>#N/A</v>
      </c>
      <c r="N429" t="e">
        <f>IF($K$429="","",VLOOKUP($K$429,'03_Thresholds_Archetypes'!$A:$M,3,FALSE))</f>
        <v>#N/A</v>
      </c>
      <c r="O429" t="e">
        <f>IF($K$429="","",VLOOKUP($K$429,'03_Thresholds_Archetypes'!$A:$M,4,FALSE))</f>
        <v>#N/A</v>
      </c>
      <c r="P429" t="e">
        <f>IF($K$429="","",VLOOKUP($K$429,'03_Thresholds_Archetypes'!$A:$M,5,FALSE))</f>
        <v>#N/A</v>
      </c>
      <c r="Q429" t="e">
        <f>IF($K$429="","",VLOOKUP($K$429,'03_Thresholds_Archetypes'!$A:$M,6,FALSE))</f>
        <v>#N/A</v>
      </c>
      <c r="R429" t="e">
        <f>IF($K$429="","",VLOOKUP($K$429,'03_Thresholds_Archetypes'!$A:$M,7,FALSE))</f>
        <v>#N/A</v>
      </c>
      <c r="S429" t="e">
        <f>IF($K$429="","",VLOOKUP($K$429,'03_Thresholds_Archetypes'!$A:$M,8,FALSE))</f>
        <v>#N/A</v>
      </c>
      <c r="T429" t="e">
        <f>IF($K$429="","",VLOOKUP($K$429,'03_Thresholds_Archetypes'!$A:$M,9,FALSE))</f>
        <v>#N/A</v>
      </c>
      <c r="U429" t="e">
        <f>IF($K$429="","",VLOOKUP($K$429,'03_Thresholds_Archetypes'!$A:$M,10,FALSE))</f>
        <v>#N/A</v>
      </c>
      <c r="V429" t="e">
        <f>IF($K$429="","",VLOOKUP($K$429,'03_Thresholds_Archetypes'!$A:$M,11,FALSE))</f>
        <v>#N/A</v>
      </c>
      <c r="W429" t="e">
        <f>IF($K$429="","",VLOOKUP($K$429,'03_Thresholds_Archetypes'!$A:$M,12,FALSE))</f>
        <v>#N/A</v>
      </c>
      <c r="X429" t="e">
        <f>IF($K$429="","",VLOOKUP($K$429,'03_Thresholds_Archetypes'!$A:$M,13,FALSE))</f>
        <v>#N/A</v>
      </c>
      <c r="Y429" t="e">
        <f>IF($K$429="","",LOOKUP($L429,$M429:$R429,$S429:$X429))</f>
        <v>#N/A</v>
      </c>
      <c r="Z429">
        <f>IFERROR(VLOOKUP($A$429,'02_Benchmarks_by_NACE'!$A:$J,7,FALSE),"")</f>
        <v>15.5</v>
      </c>
      <c r="AA429">
        <f>IFERROR(VLOOKUP($A$429,'02_Benchmarks_by_NACE'!$A:$J,8,FALSE),"")</f>
        <v>23.25</v>
      </c>
      <c r="AB429">
        <f>IFERROR(VLOOKUP($A$429,'02_Benchmarks_by_NACE'!$A:$J,9,FALSE),"")</f>
        <v>38.75</v>
      </c>
      <c r="AC429">
        <f>IF(Z429="","",IF(LOWER($G$429)="lower_is_better",IF($L429&lt;=Z429*0.4,3,IF($L429&lt;=Z429*0.7,2,IF($L429&lt;=Z429,0,IF($L429&lt;=AB429,-2,-3)))),IF($L429&gt;=Z429*1.6,3,IF($L429&gt;=Z429*1.3,2,IF($L429&gt;=Z429,0,IF($L429&gt;=Z429/2,-2,-3))))))</f>
        <v>3</v>
      </c>
      <c r="AD429" t="e">
        <f>IF($K$429&lt;&gt;"",Y429,IF(Z429&lt;&gt;"",AC429,""))</f>
        <v>#N/A</v>
      </c>
      <c r="AE429" t="e">
        <f>IF(AD429="","",VLOOKUP(AD429,'04_WUStG_Mapping'!$A:$B,2,TRUE))</f>
        <v>#N/A</v>
      </c>
    </row>
    <row r="430" spans="1:31" x14ac:dyDescent="0.2">
      <c r="A430" t="s">
        <v>442</v>
      </c>
      <c r="B430" t="s">
        <v>650</v>
      </c>
      <c r="C430" t="s">
        <v>731</v>
      </c>
      <c r="D430" t="s">
        <v>880</v>
      </c>
      <c r="E430" t="s">
        <v>1366</v>
      </c>
      <c r="F430" t="s">
        <v>1608</v>
      </c>
      <c r="G430" t="s">
        <v>1626</v>
      </c>
      <c r="H430" t="s">
        <v>1664</v>
      </c>
      <c r="I430" t="s">
        <v>1686</v>
      </c>
      <c r="J430" t="s">
        <v>1700</v>
      </c>
      <c r="K430" t="s">
        <v>1774</v>
      </c>
      <c r="M430" t="e">
        <f>IF($K$430="","",VLOOKUP($K$430,'03_Thresholds_Archetypes'!$A:$M,2,FALSE))</f>
        <v>#N/A</v>
      </c>
      <c r="N430" t="e">
        <f>IF($K$430="","",VLOOKUP($K$430,'03_Thresholds_Archetypes'!$A:$M,3,FALSE))</f>
        <v>#N/A</v>
      </c>
      <c r="O430" t="e">
        <f>IF($K$430="","",VLOOKUP($K$430,'03_Thresholds_Archetypes'!$A:$M,4,FALSE))</f>
        <v>#N/A</v>
      </c>
      <c r="P430" t="e">
        <f>IF($K$430="","",VLOOKUP($K$430,'03_Thresholds_Archetypes'!$A:$M,5,FALSE))</f>
        <v>#N/A</v>
      </c>
      <c r="Q430" t="e">
        <f>IF($K$430="","",VLOOKUP($K$430,'03_Thresholds_Archetypes'!$A:$M,6,FALSE))</f>
        <v>#N/A</v>
      </c>
      <c r="R430" t="e">
        <f>IF($K$430="","",VLOOKUP($K$430,'03_Thresholds_Archetypes'!$A:$M,7,FALSE))</f>
        <v>#N/A</v>
      </c>
      <c r="S430" t="e">
        <f>IF($K$430="","",VLOOKUP($K$430,'03_Thresholds_Archetypes'!$A:$M,8,FALSE))</f>
        <v>#N/A</v>
      </c>
      <c r="T430" t="e">
        <f>IF($K$430="","",VLOOKUP($K$430,'03_Thresholds_Archetypes'!$A:$M,9,FALSE))</f>
        <v>#N/A</v>
      </c>
      <c r="U430" t="e">
        <f>IF($K$430="","",VLOOKUP($K$430,'03_Thresholds_Archetypes'!$A:$M,10,FALSE))</f>
        <v>#N/A</v>
      </c>
      <c r="V430" t="e">
        <f>IF($K$430="","",VLOOKUP($K$430,'03_Thresholds_Archetypes'!$A:$M,11,FALSE))</f>
        <v>#N/A</v>
      </c>
      <c r="W430" t="e">
        <f>IF($K$430="","",VLOOKUP($K$430,'03_Thresholds_Archetypes'!$A:$M,12,FALSE))</f>
        <v>#N/A</v>
      </c>
      <c r="X430" t="e">
        <f>IF($K$430="","",VLOOKUP($K$430,'03_Thresholds_Archetypes'!$A:$M,13,FALSE))</f>
        <v>#N/A</v>
      </c>
      <c r="Y430" t="e">
        <f>IF($K$430="","",LOOKUP($L430,$M430:$R430,$S430:$X430))</f>
        <v>#N/A</v>
      </c>
      <c r="Z430">
        <f>IFERROR(VLOOKUP($A$430,'02_Benchmarks_by_NACE'!$A:$J,7,FALSE),"")</f>
        <v>1.5</v>
      </c>
      <c r="AA430">
        <f>IFERROR(VLOOKUP($A$430,'02_Benchmarks_by_NACE'!$A:$J,8,FALSE),"")</f>
        <v>2.25</v>
      </c>
      <c r="AB430">
        <f>IFERROR(VLOOKUP($A$430,'02_Benchmarks_by_NACE'!$A:$J,9,FALSE),"")</f>
        <v>3.75</v>
      </c>
      <c r="AC430">
        <f>IF(Z430="","",IF(LOWER($G$430)="lower_is_better",IF($L430&lt;=Z430*0.4,3,IF($L430&lt;=Z430*0.7,2,IF($L430&lt;=Z430,0,IF($L430&lt;=AB430,-2,-3)))),IF($L430&gt;=Z430*1.6,3,IF($L430&gt;=Z430*1.3,2,IF($L430&gt;=Z430,0,IF($L430&gt;=Z430/2,-2,-3))))))</f>
        <v>-3</v>
      </c>
      <c r="AD430" t="e">
        <f>IF($K$430&lt;&gt;"",Y430,IF(Z430&lt;&gt;"",AC430,""))</f>
        <v>#N/A</v>
      </c>
      <c r="AE430" t="e">
        <f>IF(AD430="","",VLOOKUP(AD430,'04_WUStG_Mapping'!$A:$B,2,TRUE))</f>
        <v>#N/A</v>
      </c>
    </row>
    <row r="431" spans="1:31" x14ac:dyDescent="0.2">
      <c r="A431" t="s">
        <v>443</v>
      </c>
      <c r="B431" t="s">
        <v>650</v>
      </c>
      <c r="C431" t="s">
        <v>730</v>
      </c>
      <c r="D431" t="s">
        <v>881</v>
      </c>
      <c r="E431" t="s">
        <v>1367</v>
      </c>
      <c r="F431" t="s">
        <v>1620</v>
      </c>
      <c r="G431" t="s">
        <v>1627</v>
      </c>
      <c r="H431" t="s">
        <v>1678</v>
      </c>
      <c r="I431" t="s">
        <v>1684</v>
      </c>
      <c r="J431" t="s">
        <v>1700</v>
      </c>
      <c r="K431" t="s">
        <v>1775</v>
      </c>
      <c r="M431" t="e">
        <f>IF($K$431="","",VLOOKUP($K$431,'03_Thresholds_Archetypes'!$A:$M,2,FALSE))</f>
        <v>#N/A</v>
      </c>
      <c r="N431" t="e">
        <f>IF($K$431="","",VLOOKUP($K$431,'03_Thresholds_Archetypes'!$A:$M,3,FALSE))</f>
        <v>#N/A</v>
      </c>
      <c r="O431" t="e">
        <f>IF($K$431="","",VLOOKUP($K$431,'03_Thresholds_Archetypes'!$A:$M,4,FALSE))</f>
        <v>#N/A</v>
      </c>
      <c r="P431" t="e">
        <f>IF($K$431="","",VLOOKUP($K$431,'03_Thresholds_Archetypes'!$A:$M,5,FALSE))</f>
        <v>#N/A</v>
      </c>
      <c r="Q431" t="e">
        <f>IF($K$431="","",VLOOKUP($K$431,'03_Thresholds_Archetypes'!$A:$M,6,FALSE))</f>
        <v>#N/A</v>
      </c>
      <c r="R431" t="e">
        <f>IF($K$431="","",VLOOKUP($K$431,'03_Thresholds_Archetypes'!$A:$M,7,FALSE))</f>
        <v>#N/A</v>
      </c>
      <c r="S431" t="e">
        <f>IF($K$431="","",VLOOKUP($K$431,'03_Thresholds_Archetypes'!$A:$M,8,FALSE))</f>
        <v>#N/A</v>
      </c>
      <c r="T431" t="e">
        <f>IF($K$431="","",VLOOKUP($K$431,'03_Thresholds_Archetypes'!$A:$M,9,FALSE))</f>
        <v>#N/A</v>
      </c>
      <c r="U431" t="e">
        <f>IF($K$431="","",VLOOKUP($K$431,'03_Thresholds_Archetypes'!$A:$M,10,FALSE))</f>
        <v>#N/A</v>
      </c>
      <c r="V431" t="e">
        <f>IF($K$431="","",VLOOKUP($K$431,'03_Thresholds_Archetypes'!$A:$M,11,FALSE))</f>
        <v>#N/A</v>
      </c>
      <c r="W431" t="e">
        <f>IF($K$431="","",VLOOKUP($K$431,'03_Thresholds_Archetypes'!$A:$M,12,FALSE))</f>
        <v>#N/A</v>
      </c>
      <c r="X431" t="e">
        <f>IF($K$431="","",VLOOKUP($K$431,'03_Thresholds_Archetypes'!$A:$M,13,FALSE))</f>
        <v>#N/A</v>
      </c>
      <c r="Y431" t="e">
        <f>IF($K$431="","",LOOKUP($L431,$M431:$R431,$S431:$X431))</f>
        <v>#N/A</v>
      </c>
      <c r="Z431">
        <f>IFERROR(VLOOKUP($A$431,'02_Benchmarks_by_NACE'!$A:$J,7,FALSE),"")</f>
        <v>175.5</v>
      </c>
      <c r="AA431">
        <f>IFERROR(VLOOKUP($A$431,'02_Benchmarks_by_NACE'!$A:$J,8,FALSE),"")</f>
        <v>263.25</v>
      </c>
      <c r="AB431">
        <f>IFERROR(VLOOKUP($A$431,'02_Benchmarks_by_NACE'!$A:$J,9,FALSE),"")</f>
        <v>438.75</v>
      </c>
      <c r="AC431">
        <f>IF(Z431="","",IF(LOWER($G$431)="lower_is_better",IF($L431&lt;=Z431*0.4,3,IF($L431&lt;=Z431*0.7,2,IF($L431&lt;=Z431,0,IF($L431&lt;=AB431,-2,-3)))),IF($L431&gt;=Z431*1.6,3,IF($L431&gt;=Z431*1.3,2,IF($L431&gt;=Z431,0,IF($L431&gt;=Z431/2,-2,-3))))))</f>
        <v>3</v>
      </c>
      <c r="AD431" t="e">
        <f>IF($K$431&lt;&gt;"",Y431,IF(Z431&lt;&gt;"",AC431,""))</f>
        <v>#N/A</v>
      </c>
      <c r="AE431" t="e">
        <f>IF(AD431="","",VLOOKUP(AD431,'04_WUStG_Mapping'!$A:$B,2,TRUE))</f>
        <v>#N/A</v>
      </c>
    </row>
    <row r="432" spans="1:31" x14ac:dyDescent="0.2">
      <c r="A432" t="s">
        <v>444</v>
      </c>
      <c r="B432" t="s">
        <v>650</v>
      </c>
      <c r="C432" t="s">
        <v>730</v>
      </c>
      <c r="D432" t="s">
        <v>881</v>
      </c>
      <c r="E432" t="s">
        <v>1368</v>
      </c>
      <c r="F432" t="s">
        <v>1621</v>
      </c>
      <c r="G432" t="s">
        <v>1626</v>
      </c>
      <c r="H432" t="s">
        <v>1666</v>
      </c>
      <c r="I432" t="s">
        <v>1695</v>
      </c>
      <c r="J432" t="s">
        <v>1712</v>
      </c>
      <c r="K432" t="s">
        <v>1753</v>
      </c>
      <c r="M432">
        <f>IF($K$432="","",VLOOKUP($K$432,'03_Thresholds_Archetypes'!$A:$M,2,FALSE))</f>
        <v>0</v>
      </c>
      <c r="N432">
        <f>IF($K$432="","",VLOOKUP($K$432,'03_Thresholds_Archetypes'!$A:$M,3,FALSE))</f>
        <v>30</v>
      </c>
      <c r="O432">
        <f>IF($K$432="","",VLOOKUP($K$432,'03_Thresholds_Archetypes'!$A:$M,4,FALSE))</f>
        <v>50</v>
      </c>
      <c r="P432">
        <f>IF($K$432="","",VLOOKUP($K$432,'03_Thresholds_Archetypes'!$A:$M,5,FALSE))</f>
        <v>70</v>
      </c>
      <c r="Q432">
        <f>IF($K$432="","",VLOOKUP($K$432,'03_Thresholds_Archetypes'!$A:$M,6,FALSE))</f>
        <v>90</v>
      </c>
      <c r="R432">
        <f>IF($K$432="","",VLOOKUP($K$432,'03_Thresholds_Archetypes'!$A:$M,7,FALSE))</f>
        <v>1000000000</v>
      </c>
      <c r="S432">
        <f>IF($K$432="","",VLOOKUP($K$432,'03_Thresholds_Archetypes'!$A:$M,8,FALSE))</f>
        <v>-3</v>
      </c>
      <c r="T432">
        <f>IF($K$432="","",VLOOKUP($K$432,'03_Thresholds_Archetypes'!$A:$M,9,FALSE))</f>
        <v>-2</v>
      </c>
      <c r="U432">
        <f>IF($K$432="","",VLOOKUP($K$432,'03_Thresholds_Archetypes'!$A:$M,10,FALSE))</f>
        <v>0</v>
      </c>
      <c r="V432">
        <f>IF($K$432="","",VLOOKUP($K$432,'03_Thresholds_Archetypes'!$A:$M,11,FALSE))</f>
        <v>2</v>
      </c>
      <c r="W432">
        <f>IF($K$432="","",VLOOKUP($K$432,'03_Thresholds_Archetypes'!$A:$M,12,FALSE))</f>
        <v>3</v>
      </c>
      <c r="X432">
        <f>IF($K$432="","",VLOOKUP($K$432,'03_Thresholds_Archetypes'!$A:$M,13,FALSE))</f>
        <v>3</v>
      </c>
      <c r="Y432">
        <f>IF($K$432="","",LOOKUP($L432,$M432:$R432,$S432:$X432))</f>
        <v>-3</v>
      </c>
      <c r="Z432">
        <f>IFERROR(VLOOKUP($A$432,'02_Benchmarks_by_NACE'!$A:$J,7,FALSE),"")</f>
        <v>50</v>
      </c>
      <c r="AA432">
        <f>IFERROR(VLOOKUP($A$432,'02_Benchmarks_by_NACE'!$A:$J,8,FALSE),"")</f>
        <v>75</v>
      </c>
      <c r="AB432">
        <f>IFERROR(VLOOKUP($A$432,'02_Benchmarks_by_NACE'!$A:$J,9,FALSE),"")</f>
        <v>100</v>
      </c>
      <c r="AC432">
        <f>IF(Z432="","",IF(LOWER($G$432)="lower_is_better",IF($L432&lt;=Z432*0.4,3,IF($L432&lt;=Z432*0.7,2,IF($L432&lt;=Z432,0,IF($L432&lt;=AB432,-2,-3)))),IF($L432&gt;=Z432*1.6,3,IF($L432&gt;=Z432*1.3,2,IF($L432&gt;=Z432,0,IF($L432&gt;=Z432/2,-2,-3))))))</f>
        <v>-3</v>
      </c>
      <c r="AD432">
        <f>IF($K$432&lt;&gt;"",Y432,IF(Z432&lt;&gt;"",AC432,""))</f>
        <v>-3</v>
      </c>
      <c r="AE432">
        <f>IF(AD432="","",VLOOKUP(AD432,'04_WUStG_Mapping'!$A:$B,2,TRUE))</f>
        <v>25</v>
      </c>
    </row>
    <row r="433" spans="1:31" x14ac:dyDescent="0.2">
      <c r="A433" t="s">
        <v>445</v>
      </c>
      <c r="B433" t="s">
        <v>650</v>
      </c>
      <c r="C433" t="s">
        <v>730</v>
      </c>
      <c r="D433" t="s">
        <v>881</v>
      </c>
      <c r="E433" t="s">
        <v>1369</v>
      </c>
      <c r="F433" t="s">
        <v>1621</v>
      </c>
      <c r="G433" t="s">
        <v>1626</v>
      </c>
      <c r="H433" t="s">
        <v>1666</v>
      </c>
      <c r="I433" t="s">
        <v>1695</v>
      </c>
      <c r="J433" t="s">
        <v>1712</v>
      </c>
      <c r="K433" t="s">
        <v>1753</v>
      </c>
      <c r="M433">
        <f>IF($K$433="","",VLOOKUP($K$433,'03_Thresholds_Archetypes'!$A:$M,2,FALSE))</f>
        <v>0</v>
      </c>
      <c r="N433">
        <f>IF($K$433="","",VLOOKUP($K$433,'03_Thresholds_Archetypes'!$A:$M,3,FALSE))</f>
        <v>30</v>
      </c>
      <c r="O433">
        <f>IF($K$433="","",VLOOKUP($K$433,'03_Thresholds_Archetypes'!$A:$M,4,FALSE))</f>
        <v>50</v>
      </c>
      <c r="P433">
        <f>IF($K$433="","",VLOOKUP($K$433,'03_Thresholds_Archetypes'!$A:$M,5,FALSE))</f>
        <v>70</v>
      </c>
      <c r="Q433">
        <f>IF($K$433="","",VLOOKUP($K$433,'03_Thresholds_Archetypes'!$A:$M,6,FALSE))</f>
        <v>90</v>
      </c>
      <c r="R433">
        <f>IF($K$433="","",VLOOKUP($K$433,'03_Thresholds_Archetypes'!$A:$M,7,FALSE))</f>
        <v>1000000000</v>
      </c>
      <c r="S433">
        <f>IF($K$433="","",VLOOKUP($K$433,'03_Thresholds_Archetypes'!$A:$M,8,FALSE))</f>
        <v>-3</v>
      </c>
      <c r="T433">
        <f>IF($K$433="","",VLOOKUP($K$433,'03_Thresholds_Archetypes'!$A:$M,9,FALSE))</f>
        <v>-2</v>
      </c>
      <c r="U433">
        <f>IF($K$433="","",VLOOKUP($K$433,'03_Thresholds_Archetypes'!$A:$M,10,FALSE))</f>
        <v>0</v>
      </c>
      <c r="V433">
        <f>IF($K$433="","",VLOOKUP($K$433,'03_Thresholds_Archetypes'!$A:$M,11,FALSE))</f>
        <v>2</v>
      </c>
      <c r="W433">
        <f>IF($K$433="","",VLOOKUP($K$433,'03_Thresholds_Archetypes'!$A:$M,12,FALSE))</f>
        <v>3</v>
      </c>
      <c r="X433">
        <f>IF($K$433="","",VLOOKUP($K$433,'03_Thresholds_Archetypes'!$A:$M,13,FALSE))</f>
        <v>3</v>
      </c>
      <c r="Y433">
        <f>IF($K$433="","",LOOKUP($L433,$M433:$R433,$S433:$X433))</f>
        <v>-3</v>
      </c>
      <c r="Z433">
        <f>IFERROR(VLOOKUP($A$433,'02_Benchmarks_by_NACE'!$A:$J,7,FALSE),"")</f>
        <v>50</v>
      </c>
      <c r="AA433">
        <f>IFERROR(VLOOKUP($A$433,'02_Benchmarks_by_NACE'!$A:$J,8,FALSE),"")</f>
        <v>75</v>
      </c>
      <c r="AB433">
        <f>IFERROR(VLOOKUP($A$433,'02_Benchmarks_by_NACE'!$A:$J,9,FALSE),"")</f>
        <v>100</v>
      </c>
      <c r="AC433">
        <f>IF(Z433="","",IF(LOWER($G$433)="lower_is_better",IF($L433&lt;=Z433*0.4,3,IF($L433&lt;=Z433*0.7,2,IF($L433&lt;=Z433,0,IF($L433&lt;=AB433,-2,-3)))),IF($L433&gt;=Z433*1.6,3,IF($L433&gt;=Z433*1.3,2,IF($L433&gt;=Z433,0,IF($L433&gt;=Z433/2,-2,-3))))))</f>
        <v>-3</v>
      </c>
      <c r="AD433">
        <f>IF($K$433&lt;&gt;"",Y433,IF(Z433&lt;&gt;"",AC433,""))</f>
        <v>-3</v>
      </c>
      <c r="AE433">
        <f>IF(AD433="","",VLOOKUP(AD433,'04_WUStG_Mapping'!$A:$B,2,TRUE))</f>
        <v>25</v>
      </c>
    </row>
    <row r="434" spans="1:31" x14ac:dyDescent="0.2">
      <c r="A434" t="s">
        <v>446</v>
      </c>
      <c r="B434" t="s">
        <v>651</v>
      </c>
      <c r="C434" t="s">
        <v>732</v>
      </c>
      <c r="D434" t="s">
        <v>882</v>
      </c>
      <c r="E434" t="s">
        <v>1370</v>
      </c>
      <c r="F434" t="s">
        <v>1607</v>
      </c>
      <c r="G434" t="s">
        <v>1626</v>
      </c>
      <c r="H434" t="s">
        <v>1662</v>
      </c>
      <c r="I434" t="s">
        <v>1686</v>
      </c>
      <c r="J434" t="s">
        <v>1700</v>
      </c>
      <c r="K434" t="s">
        <v>1774</v>
      </c>
      <c r="M434" t="e">
        <f>IF($K$434="","",VLOOKUP($K$434,'03_Thresholds_Archetypes'!$A:$M,2,FALSE))</f>
        <v>#N/A</v>
      </c>
      <c r="N434" t="e">
        <f>IF($K$434="","",VLOOKUP($K$434,'03_Thresholds_Archetypes'!$A:$M,3,FALSE))</f>
        <v>#N/A</v>
      </c>
      <c r="O434" t="e">
        <f>IF($K$434="","",VLOOKUP($K$434,'03_Thresholds_Archetypes'!$A:$M,4,FALSE))</f>
        <v>#N/A</v>
      </c>
      <c r="P434" t="e">
        <f>IF($K$434="","",VLOOKUP($K$434,'03_Thresholds_Archetypes'!$A:$M,5,FALSE))</f>
        <v>#N/A</v>
      </c>
      <c r="Q434" t="e">
        <f>IF($K$434="","",VLOOKUP($K$434,'03_Thresholds_Archetypes'!$A:$M,6,FALSE))</f>
        <v>#N/A</v>
      </c>
      <c r="R434" t="e">
        <f>IF($K$434="","",VLOOKUP($K$434,'03_Thresholds_Archetypes'!$A:$M,7,FALSE))</f>
        <v>#N/A</v>
      </c>
      <c r="S434" t="e">
        <f>IF($K$434="","",VLOOKUP($K$434,'03_Thresholds_Archetypes'!$A:$M,8,FALSE))</f>
        <v>#N/A</v>
      </c>
      <c r="T434" t="e">
        <f>IF($K$434="","",VLOOKUP($K$434,'03_Thresholds_Archetypes'!$A:$M,9,FALSE))</f>
        <v>#N/A</v>
      </c>
      <c r="U434" t="e">
        <f>IF($K$434="","",VLOOKUP($K$434,'03_Thresholds_Archetypes'!$A:$M,10,FALSE))</f>
        <v>#N/A</v>
      </c>
      <c r="V434" t="e">
        <f>IF($K$434="","",VLOOKUP($K$434,'03_Thresholds_Archetypes'!$A:$M,11,FALSE))</f>
        <v>#N/A</v>
      </c>
      <c r="W434" t="e">
        <f>IF($K$434="","",VLOOKUP($K$434,'03_Thresholds_Archetypes'!$A:$M,12,FALSE))</f>
        <v>#N/A</v>
      </c>
      <c r="X434" t="e">
        <f>IF($K$434="","",VLOOKUP($K$434,'03_Thresholds_Archetypes'!$A:$M,13,FALSE))</f>
        <v>#N/A</v>
      </c>
      <c r="Y434" t="e">
        <f>IF($K$434="","",LOOKUP($L434,$M434:$R434,$S434:$X434))</f>
        <v>#N/A</v>
      </c>
      <c r="Z434">
        <f>IFERROR(VLOOKUP($A$434,'02_Benchmarks_by_NACE'!$A:$J,7,FALSE),"")</f>
        <v>0.64500000000000002</v>
      </c>
      <c r="AA434">
        <f>IFERROR(VLOOKUP($A$434,'02_Benchmarks_by_NACE'!$A:$J,8,FALSE),"")</f>
        <v>0.96750000000000003</v>
      </c>
      <c r="AB434">
        <f>IFERROR(VLOOKUP($A$434,'02_Benchmarks_by_NACE'!$A:$J,9,FALSE),"")</f>
        <v>1</v>
      </c>
      <c r="AC434">
        <f>IF(Z434="","",IF(LOWER($G$434)="lower_is_better",IF($L434&lt;=Z434*0.4,3,IF($L434&lt;=Z434*0.7,2,IF($L434&lt;=Z434,0,IF($L434&lt;=AB434,-2,-3)))),IF($L434&gt;=Z434*1.6,3,IF($L434&gt;=Z434*1.3,2,IF($L434&gt;=Z434,0,IF($L434&gt;=Z434/2,-2,-3))))))</f>
        <v>-3</v>
      </c>
      <c r="AD434" t="e">
        <f>IF($K$434&lt;&gt;"",Y434,IF(Z434&lt;&gt;"",AC434,""))</f>
        <v>#N/A</v>
      </c>
      <c r="AE434" t="e">
        <f>IF(AD434="","",VLOOKUP(AD434,'04_WUStG_Mapping'!$A:$B,2,TRUE))</f>
        <v>#N/A</v>
      </c>
    </row>
    <row r="435" spans="1:31" x14ac:dyDescent="0.2">
      <c r="A435" t="s">
        <v>447</v>
      </c>
      <c r="B435" t="s">
        <v>651</v>
      </c>
      <c r="C435" t="s">
        <v>732</v>
      </c>
      <c r="D435" t="s">
        <v>882</v>
      </c>
      <c r="E435" t="s">
        <v>1371</v>
      </c>
      <c r="F435" t="s">
        <v>1602</v>
      </c>
      <c r="G435" t="s">
        <v>1627</v>
      </c>
      <c r="H435" t="s">
        <v>1663</v>
      </c>
      <c r="I435" t="s">
        <v>1632</v>
      </c>
      <c r="J435" t="s">
        <v>1700</v>
      </c>
      <c r="K435" t="s">
        <v>1775</v>
      </c>
      <c r="M435" t="e">
        <f>IF($K$435="","",VLOOKUP($K$435,'03_Thresholds_Archetypes'!$A:$M,2,FALSE))</f>
        <v>#N/A</v>
      </c>
      <c r="N435" t="e">
        <f>IF($K$435="","",VLOOKUP($K$435,'03_Thresholds_Archetypes'!$A:$M,3,FALSE))</f>
        <v>#N/A</v>
      </c>
      <c r="O435" t="e">
        <f>IF($K$435="","",VLOOKUP($K$435,'03_Thresholds_Archetypes'!$A:$M,4,FALSE))</f>
        <v>#N/A</v>
      </c>
      <c r="P435" t="e">
        <f>IF($K$435="","",VLOOKUP($K$435,'03_Thresholds_Archetypes'!$A:$M,5,FALSE))</f>
        <v>#N/A</v>
      </c>
      <c r="Q435" t="e">
        <f>IF($K$435="","",VLOOKUP($K$435,'03_Thresholds_Archetypes'!$A:$M,6,FALSE))</f>
        <v>#N/A</v>
      </c>
      <c r="R435" t="e">
        <f>IF($K$435="","",VLOOKUP($K$435,'03_Thresholds_Archetypes'!$A:$M,7,FALSE))</f>
        <v>#N/A</v>
      </c>
      <c r="S435" t="e">
        <f>IF($K$435="","",VLOOKUP($K$435,'03_Thresholds_Archetypes'!$A:$M,8,FALSE))</f>
        <v>#N/A</v>
      </c>
      <c r="T435" t="e">
        <f>IF($K$435="","",VLOOKUP($K$435,'03_Thresholds_Archetypes'!$A:$M,9,FALSE))</f>
        <v>#N/A</v>
      </c>
      <c r="U435" t="e">
        <f>IF($K$435="","",VLOOKUP($K$435,'03_Thresholds_Archetypes'!$A:$M,10,FALSE))</f>
        <v>#N/A</v>
      </c>
      <c r="V435" t="e">
        <f>IF($K$435="","",VLOOKUP($K$435,'03_Thresholds_Archetypes'!$A:$M,11,FALSE))</f>
        <v>#N/A</v>
      </c>
      <c r="W435" t="e">
        <f>IF($K$435="","",VLOOKUP($K$435,'03_Thresholds_Archetypes'!$A:$M,12,FALSE))</f>
        <v>#N/A</v>
      </c>
      <c r="X435" t="e">
        <f>IF($K$435="","",VLOOKUP($K$435,'03_Thresholds_Archetypes'!$A:$M,13,FALSE))</f>
        <v>#N/A</v>
      </c>
      <c r="Y435" t="e">
        <f>IF($K$435="","",LOOKUP($L435,$M435:$R435,$S435:$X435))</f>
        <v>#N/A</v>
      </c>
      <c r="Z435">
        <f>IFERROR(VLOOKUP($A$435,'02_Benchmarks_by_NACE'!$A:$J,7,FALSE),"")</f>
        <v>15.5</v>
      </c>
      <c r="AA435">
        <f>IFERROR(VLOOKUP($A$435,'02_Benchmarks_by_NACE'!$A:$J,8,FALSE),"")</f>
        <v>23.25</v>
      </c>
      <c r="AB435">
        <f>IFERROR(VLOOKUP($A$435,'02_Benchmarks_by_NACE'!$A:$J,9,FALSE),"")</f>
        <v>38.75</v>
      </c>
      <c r="AC435">
        <f>IF(Z435="","",IF(LOWER($G$435)="lower_is_better",IF($L435&lt;=Z435*0.4,3,IF($L435&lt;=Z435*0.7,2,IF($L435&lt;=Z435,0,IF($L435&lt;=AB435,-2,-3)))),IF($L435&gt;=Z435*1.6,3,IF($L435&gt;=Z435*1.3,2,IF($L435&gt;=Z435,0,IF($L435&gt;=Z435/2,-2,-3))))))</f>
        <v>3</v>
      </c>
      <c r="AD435" t="e">
        <f>IF($K$435&lt;&gt;"",Y435,IF(Z435&lt;&gt;"",AC435,""))</f>
        <v>#N/A</v>
      </c>
      <c r="AE435" t="e">
        <f>IF(AD435="","",VLOOKUP(AD435,'04_WUStG_Mapping'!$A:$B,2,TRUE))</f>
        <v>#N/A</v>
      </c>
    </row>
    <row r="436" spans="1:31" x14ac:dyDescent="0.2">
      <c r="A436" t="s">
        <v>448</v>
      </c>
      <c r="B436" t="s">
        <v>651</v>
      </c>
      <c r="C436" t="s">
        <v>732</v>
      </c>
      <c r="D436" t="s">
        <v>882</v>
      </c>
      <c r="E436" t="s">
        <v>1372</v>
      </c>
      <c r="F436" t="s">
        <v>1608</v>
      </c>
      <c r="G436" t="s">
        <v>1626</v>
      </c>
      <c r="H436" t="s">
        <v>1664</v>
      </c>
      <c r="I436" t="s">
        <v>1686</v>
      </c>
      <c r="J436" t="s">
        <v>1700</v>
      </c>
      <c r="K436" t="s">
        <v>1774</v>
      </c>
      <c r="M436" t="e">
        <f>IF($K$436="","",VLOOKUP($K$436,'03_Thresholds_Archetypes'!$A:$M,2,FALSE))</f>
        <v>#N/A</v>
      </c>
      <c r="N436" t="e">
        <f>IF($K$436="","",VLOOKUP($K$436,'03_Thresholds_Archetypes'!$A:$M,3,FALSE))</f>
        <v>#N/A</v>
      </c>
      <c r="O436" t="e">
        <f>IF($K$436="","",VLOOKUP($K$436,'03_Thresholds_Archetypes'!$A:$M,4,FALSE))</f>
        <v>#N/A</v>
      </c>
      <c r="P436" t="e">
        <f>IF($K$436="","",VLOOKUP($K$436,'03_Thresholds_Archetypes'!$A:$M,5,FALSE))</f>
        <v>#N/A</v>
      </c>
      <c r="Q436" t="e">
        <f>IF($K$436="","",VLOOKUP($K$436,'03_Thresholds_Archetypes'!$A:$M,6,FALSE))</f>
        <v>#N/A</v>
      </c>
      <c r="R436" t="e">
        <f>IF($K$436="","",VLOOKUP($K$436,'03_Thresholds_Archetypes'!$A:$M,7,FALSE))</f>
        <v>#N/A</v>
      </c>
      <c r="S436" t="e">
        <f>IF($K$436="","",VLOOKUP($K$436,'03_Thresholds_Archetypes'!$A:$M,8,FALSE))</f>
        <v>#N/A</v>
      </c>
      <c r="T436" t="e">
        <f>IF($K$436="","",VLOOKUP($K$436,'03_Thresholds_Archetypes'!$A:$M,9,FALSE))</f>
        <v>#N/A</v>
      </c>
      <c r="U436" t="e">
        <f>IF($K$436="","",VLOOKUP($K$436,'03_Thresholds_Archetypes'!$A:$M,10,FALSE))</f>
        <v>#N/A</v>
      </c>
      <c r="V436" t="e">
        <f>IF($K$436="","",VLOOKUP($K$436,'03_Thresholds_Archetypes'!$A:$M,11,FALSE))</f>
        <v>#N/A</v>
      </c>
      <c r="W436" t="e">
        <f>IF($K$436="","",VLOOKUP($K$436,'03_Thresholds_Archetypes'!$A:$M,12,FALSE))</f>
        <v>#N/A</v>
      </c>
      <c r="X436" t="e">
        <f>IF($K$436="","",VLOOKUP($K$436,'03_Thresholds_Archetypes'!$A:$M,13,FALSE))</f>
        <v>#N/A</v>
      </c>
      <c r="Y436" t="e">
        <f>IF($K$436="","",LOOKUP($L436,$M436:$R436,$S436:$X436))</f>
        <v>#N/A</v>
      </c>
      <c r="Z436">
        <f>IFERROR(VLOOKUP($A$436,'02_Benchmarks_by_NACE'!$A:$J,7,FALSE),"")</f>
        <v>1.5</v>
      </c>
      <c r="AA436">
        <f>IFERROR(VLOOKUP($A$436,'02_Benchmarks_by_NACE'!$A:$J,8,FALSE),"")</f>
        <v>2.25</v>
      </c>
      <c r="AB436">
        <f>IFERROR(VLOOKUP($A$436,'02_Benchmarks_by_NACE'!$A:$J,9,FALSE),"")</f>
        <v>3.75</v>
      </c>
      <c r="AC436">
        <f>IF(Z436="","",IF(LOWER($G$436)="lower_is_better",IF($L436&lt;=Z436*0.4,3,IF($L436&lt;=Z436*0.7,2,IF($L436&lt;=Z436,0,IF($L436&lt;=AB436,-2,-3)))),IF($L436&gt;=Z436*1.6,3,IF($L436&gt;=Z436*1.3,2,IF($L436&gt;=Z436,0,IF($L436&gt;=Z436/2,-2,-3))))))</f>
        <v>-3</v>
      </c>
      <c r="AD436" t="e">
        <f>IF($K$436&lt;&gt;"",Y436,IF(Z436&lt;&gt;"",AC436,""))</f>
        <v>#N/A</v>
      </c>
      <c r="AE436" t="e">
        <f>IF(AD436="","",VLOOKUP(AD436,'04_WUStG_Mapping'!$A:$B,2,TRUE))</f>
        <v>#N/A</v>
      </c>
    </row>
    <row r="437" spans="1:31" x14ac:dyDescent="0.2">
      <c r="A437" t="s">
        <v>449</v>
      </c>
      <c r="B437" t="s">
        <v>651</v>
      </c>
      <c r="C437" t="s">
        <v>733</v>
      </c>
      <c r="D437" t="s">
        <v>883</v>
      </c>
      <c r="E437" t="s">
        <v>1373</v>
      </c>
      <c r="F437" t="s">
        <v>1602</v>
      </c>
      <c r="G437" t="s">
        <v>1626</v>
      </c>
      <c r="H437" t="s">
        <v>1655</v>
      </c>
      <c r="I437" t="s">
        <v>1683</v>
      </c>
      <c r="J437" t="s">
        <v>1698</v>
      </c>
      <c r="K437" t="s">
        <v>1753</v>
      </c>
      <c r="M437">
        <f>IF($K$437="","",VLOOKUP($K$437,'03_Thresholds_Archetypes'!$A:$M,2,FALSE))</f>
        <v>0</v>
      </c>
      <c r="N437">
        <f>IF($K$437="","",VLOOKUP($K$437,'03_Thresholds_Archetypes'!$A:$M,3,FALSE))</f>
        <v>30</v>
      </c>
      <c r="O437">
        <f>IF($K$437="","",VLOOKUP($K$437,'03_Thresholds_Archetypes'!$A:$M,4,FALSE))</f>
        <v>50</v>
      </c>
      <c r="P437">
        <f>IF($K$437="","",VLOOKUP($K$437,'03_Thresholds_Archetypes'!$A:$M,5,FALSE))</f>
        <v>70</v>
      </c>
      <c r="Q437">
        <f>IF($K$437="","",VLOOKUP($K$437,'03_Thresholds_Archetypes'!$A:$M,6,FALSE))</f>
        <v>90</v>
      </c>
      <c r="R437">
        <f>IF($K$437="","",VLOOKUP($K$437,'03_Thresholds_Archetypes'!$A:$M,7,FALSE))</f>
        <v>1000000000</v>
      </c>
      <c r="S437">
        <f>IF($K$437="","",VLOOKUP($K$437,'03_Thresholds_Archetypes'!$A:$M,8,FALSE))</f>
        <v>-3</v>
      </c>
      <c r="T437">
        <f>IF($K$437="","",VLOOKUP($K$437,'03_Thresholds_Archetypes'!$A:$M,9,FALSE))</f>
        <v>-2</v>
      </c>
      <c r="U437">
        <f>IF($K$437="","",VLOOKUP($K$437,'03_Thresholds_Archetypes'!$A:$M,10,FALSE))</f>
        <v>0</v>
      </c>
      <c r="V437">
        <f>IF($K$437="","",VLOOKUP($K$437,'03_Thresholds_Archetypes'!$A:$M,11,FALSE))</f>
        <v>2</v>
      </c>
      <c r="W437">
        <f>IF($K$437="","",VLOOKUP($K$437,'03_Thresholds_Archetypes'!$A:$M,12,FALSE))</f>
        <v>3</v>
      </c>
      <c r="X437">
        <f>IF($K$437="","",VLOOKUP($K$437,'03_Thresholds_Archetypes'!$A:$M,13,FALSE))</f>
        <v>3</v>
      </c>
      <c r="Y437">
        <f>IF($K$437="","",LOOKUP($L437,$M437:$R437,$S437:$X437))</f>
        <v>-3</v>
      </c>
      <c r="Z437">
        <f>IFERROR(VLOOKUP($A$437,'02_Benchmarks_by_NACE'!$A:$J,7,FALSE),"")</f>
        <v>59.5</v>
      </c>
      <c r="AA437">
        <f>IFERROR(VLOOKUP($A$437,'02_Benchmarks_by_NACE'!$A:$J,8,FALSE),"")</f>
        <v>89.25</v>
      </c>
      <c r="AB437">
        <f>IFERROR(VLOOKUP($A$437,'02_Benchmarks_by_NACE'!$A:$J,9,FALSE),"")</f>
        <v>100</v>
      </c>
      <c r="AC437">
        <f>IF(Z437="","",IF(LOWER($G$437)="lower_is_better",IF($L437&lt;=Z437*0.4,3,IF($L437&lt;=Z437*0.7,2,IF($L437&lt;=Z437,0,IF($L437&lt;=AB437,-2,-3)))),IF($L437&gt;=Z437*1.6,3,IF($L437&gt;=Z437*1.3,2,IF($L437&gt;=Z437,0,IF($L437&gt;=Z437/2,-2,-3))))))</f>
        <v>-3</v>
      </c>
      <c r="AD437">
        <f>IF($K$437&lt;&gt;"",Y437,IF(Z437&lt;&gt;"",AC437,""))</f>
        <v>-3</v>
      </c>
      <c r="AE437">
        <f>IF(AD437="","",VLOOKUP(AD437,'04_WUStG_Mapping'!$A:$B,2,TRUE))</f>
        <v>25</v>
      </c>
    </row>
    <row r="438" spans="1:31" x14ac:dyDescent="0.2">
      <c r="A438" t="s">
        <v>450</v>
      </c>
      <c r="B438" t="s">
        <v>651</v>
      </c>
      <c r="C438" t="s">
        <v>733</v>
      </c>
      <c r="D438" t="s">
        <v>883</v>
      </c>
      <c r="E438" t="s">
        <v>1374</v>
      </c>
      <c r="F438" t="s">
        <v>1604</v>
      </c>
      <c r="G438" t="s">
        <v>1626</v>
      </c>
      <c r="H438" t="s">
        <v>1657</v>
      </c>
      <c r="I438" t="s">
        <v>1683</v>
      </c>
      <c r="J438" t="s">
        <v>1698</v>
      </c>
      <c r="K438" t="s">
        <v>1753</v>
      </c>
      <c r="M438">
        <f>IF($K$438="","",VLOOKUP($K$438,'03_Thresholds_Archetypes'!$A:$M,2,FALSE))</f>
        <v>0</v>
      </c>
      <c r="N438">
        <f>IF($K$438="","",VLOOKUP($K$438,'03_Thresholds_Archetypes'!$A:$M,3,FALSE))</f>
        <v>30</v>
      </c>
      <c r="O438">
        <f>IF($K$438="","",VLOOKUP($K$438,'03_Thresholds_Archetypes'!$A:$M,4,FALSE))</f>
        <v>50</v>
      </c>
      <c r="P438">
        <f>IF($K$438="","",VLOOKUP($K$438,'03_Thresholds_Archetypes'!$A:$M,5,FALSE))</f>
        <v>70</v>
      </c>
      <c r="Q438">
        <f>IF($K$438="","",VLOOKUP($K$438,'03_Thresholds_Archetypes'!$A:$M,6,FALSE))</f>
        <v>90</v>
      </c>
      <c r="R438">
        <f>IF($K$438="","",VLOOKUP($K$438,'03_Thresholds_Archetypes'!$A:$M,7,FALSE))</f>
        <v>1000000000</v>
      </c>
      <c r="S438">
        <f>IF($K$438="","",VLOOKUP($K$438,'03_Thresholds_Archetypes'!$A:$M,8,FALSE))</f>
        <v>-3</v>
      </c>
      <c r="T438">
        <f>IF($K$438="","",VLOOKUP($K$438,'03_Thresholds_Archetypes'!$A:$M,9,FALSE))</f>
        <v>-2</v>
      </c>
      <c r="U438">
        <f>IF($K$438="","",VLOOKUP($K$438,'03_Thresholds_Archetypes'!$A:$M,10,FALSE))</f>
        <v>0</v>
      </c>
      <c r="V438">
        <f>IF($K$438="","",VLOOKUP($K$438,'03_Thresholds_Archetypes'!$A:$M,11,FALSE))</f>
        <v>2</v>
      </c>
      <c r="W438">
        <f>IF($K$438="","",VLOOKUP($K$438,'03_Thresholds_Archetypes'!$A:$M,12,FALSE))</f>
        <v>3</v>
      </c>
      <c r="X438">
        <f>IF($K$438="","",VLOOKUP($K$438,'03_Thresholds_Archetypes'!$A:$M,13,FALSE))</f>
        <v>3</v>
      </c>
      <c r="Y438">
        <f>IF($K$438="","",LOOKUP($L438,$M438:$R438,$S438:$X438))</f>
        <v>-3</v>
      </c>
      <c r="Z438">
        <f>IFERROR(VLOOKUP($A$438,'02_Benchmarks_by_NACE'!$A:$J,7,FALSE),"")</f>
        <v>82</v>
      </c>
      <c r="AA438">
        <f>IFERROR(VLOOKUP($A$438,'02_Benchmarks_by_NACE'!$A:$J,8,FALSE),"")</f>
        <v>100</v>
      </c>
      <c r="AB438">
        <f>IFERROR(VLOOKUP($A$438,'02_Benchmarks_by_NACE'!$A:$J,9,FALSE),"")</f>
        <v>100</v>
      </c>
      <c r="AC438">
        <f>IF(Z438="","",IF(LOWER($G$438)="lower_is_better",IF($L438&lt;=Z438*0.4,3,IF($L438&lt;=Z438*0.7,2,IF($L438&lt;=Z438,0,IF($L438&lt;=AB438,-2,-3)))),IF($L438&gt;=Z438*1.6,3,IF($L438&gt;=Z438*1.3,2,IF($L438&gt;=Z438,0,IF($L438&gt;=Z438/2,-2,-3))))))</f>
        <v>-3</v>
      </c>
      <c r="AD438">
        <f>IF($K$438&lt;&gt;"",Y438,IF(Z438&lt;&gt;"",AC438,""))</f>
        <v>-3</v>
      </c>
      <c r="AE438">
        <f>IF(AD438="","",VLOOKUP(AD438,'04_WUStG_Mapping'!$A:$B,2,TRUE))</f>
        <v>25</v>
      </c>
    </row>
    <row r="439" spans="1:31" x14ac:dyDescent="0.2">
      <c r="A439" t="s">
        <v>451</v>
      </c>
      <c r="B439" t="s">
        <v>651</v>
      </c>
      <c r="C439" t="s">
        <v>733</v>
      </c>
      <c r="D439" t="s">
        <v>883</v>
      </c>
      <c r="E439" t="s">
        <v>1375</v>
      </c>
      <c r="F439" t="s">
        <v>1605</v>
      </c>
      <c r="G439" t="s">
        <v>1626</v>
      </c>
      <c r="H439" t="s">
        <v>1658</v>
      </c>
      <c r="I439" t="s">
        <v>1684</v>
      </c>
      <c r="J439" t="s">
        <v>1698</v>
      </c>
      <c r="K439" t="s">
        <v>1753</v>
      </c>
      <c r="M439">
        <f>IF($K$439="","",VLOOKUP($K$439,'03_Thresholds_Archetypes'!$A:$M,2,FALSE))</f>
        <v>0</v>
      </c>
      <c r="N439">
        <f>IF($K$439="","",VLOOKUP($K$439,'03_Thresholds_Archetypes'!$A:$M,3,FALSE))</f>
        <v>30</v>
      </c>
      <c r="O439">
        <f>IF($K$439="","",VLOOKUP($K$439,'03_Thresholds_Archetypes'!$A:$M,4,FALSE))</f>
        <v>50</v>
      </c>
      <c r="P439">
        <f>IF($K$439="","",VLOOKUP($K$439,'03_Thresholds_Archetypes'!$A:$M,5,FALSE))</f>
        <v>70</v>
      </c>
      <c r="Q439">
        <f>IF($K$439="","",VLOOKUP($K$439,'03_Thresholds_Archetypes'!$A:$M,6,FALSE))</f>
        <v>90</v>
      </c>
      <c r="R439">
        <f>IF($K$439="","",VLOOKUP($K$439,'03_Thresholds_Archetypes'!$A:$M,7,FALSE))</f>
        <v>1000000000</v>
      </c>
      <c r="S439">
        <f>IF($K$439="","",VLOOKUP($K$439,'03_Thresholds_Archetypes'!$A:$M,8,FALSE))</f>
        <v>-3</v>
      </c>
      <c r="T439">
        <f>IF($K$439="","",VLOOKUP($K$439,'03_Thresholds_Archetypes'!$A:$M,9,FALSE))</f>
        <v>-2</v>
      </c>
      <c r="U439">
        <f>IF($K$439="","",VLOOKUP($K$439,'03_Thresholds_Archetypes'!$A:$M,10,FALSE))</f>
        <v>0</v>
      </c>
      <c r="V439">
        <f>IF($K$439="","",VLOOKUP($K$439,'03_Thresholds_Archetypes'!$A:$M,11,FALSE))</f>
        <v>2</v>
      </c>
      <c r="W439">
        <f>IF($K$439="","",VLOOKUP($K$439,'03_Thresholds_Archetypes'!$A:$M,12,FALSE))</f>
        <v>3</v>
      </c>
      <c r="X439">
        <f>IF($K$439="","",VLOOKUP($K$439,'03_Thresholds_Archetypes'!$A:$M,13,FALSE))</f>
        <v>3</v>
      </c>
      <c r="Y439">
        <f>IF($K$439="","",LOOKUP($L439,$M439:$R439,$S439:$X439))</f>
        <v>-3</v>
      </c>
      <c r="Z439">
        <f>IFERROR(VLOOKUP($A$439,'02_Benchmarks_by_NACE'!$A:$J,7,FALSE),"")</f>
        <v>49.5</v>
      </c>
      <c r="AA439">
        <f>IFERROR(VLOOKUP($A$439,'02_Benchmarks_by_NACE'!$A:$J,8,FALSE),"")</f>
        <v>74.25</v>
      </c>
      <c r="AB439">
        <f>IFERROR(VLOOKUP($A$439,'02_Benchmarks_by_NACE'!$A:$J,9,FALSE),"")</f>
        <v>100</v>
      </c>
      <c r="AC439">
        <f>IF(Z439="","",IF(LOWER($G$439)="lower_is_better",IF($L439&lt;=Z439*0.4,3,IF($L439&lt;=Z439*0.7,2,IF($L439&lt;=Z439,0,IF($L439&lt;=AB439,-2,-3)))),IF($L439&gt;=Z439*1.6,3,IF($L439&gt;=Z439*1.3,2,IF($L439&gt;=Z439,0,IF($L439&gt;=Z439/2,-2,-3))))))</f>
        <v>-3</v>
      </c>
      <c r="AD439">
        <f>IF($K$439&lt;&gt;"",Y439,IF(Z439&lt;&gt;"",AC439,""))</f>
        <v>-3</v>
      </c>
      <c r="AE439">
        <f>IF(AD439="","",VLOOKUP(AD439,'04_WUStG_Mapping'!$A:$B,2,TRUE))</f>
        <v>25</v>
      </c>
    </row>
    <row r="440" spans="1:31" x14ac:dyDescent="0.2">
      <c r="A440" t="s">
        <v>452</v>
      </c>
      <c r="B440" t="s">
        <v>651</v>
      </c>
      <c r="C440" t="s">
        <v>734</v>
      </c>
      <c r="D440" t="s">
        <v>884</v>
      </c>
      <c r="E440" t="s">
        <v>1376</v>
      </c>
      <c r="F440" t="s">
        <v>1606</v>
      </c>
      <c r="G440" t="s">
        <v>1627</v>
      </c>
      <c r="H440" t="s">
        <v>1659</v>
      </c>
      <c r="I440" t="s">
        <v>1685</v>
      </c>
      <c r="J440" t="s">
        <v>1700</v>
      </c>
      <c r="K440" t="s">
        <v>1755</v>
      </c>
      <c r="M440">
        <f>IF($K$440="","",VLOOKUP($K$440,'03_Thresholds_Archetypes'!$A:$M,2,FALSE))</f>
        <v>0</v>
      </c>
      <c r="N440">
        <f>IF($K$440="","",VLOOKUP($K$440,'03_Thresholds_Archetypes'!$A:$M,3,FALSE))</f>
        <v>1</v>
      </c>
      <c r="O440">
        <f>IF($K$440="","",VLOOKUP($K$440,'03_Thresholds_Archetypes'!$A:$M,4,FALSE))</f>
        <v>3</v>
      </c>
      <c r="P440">
        <f>IF($K$440="","",VLOOKUP($K$440,'03_Thresholds_Archetypes'!$A:$M,5,FALSE))</f>
        <v>5</v>
      </c>
      <c r="Q440">
        <f>IF($K$440="","",VLOOKUP($K$440,'03_Thresholds_Archetypes'!$A:$M,6,FALSE))</f>
        <v>1000000000</v>
      </c>
      <c r="R440">
        <f>IF($K$440="","",VLOOKUP($K$440,'03_Thresholds_Archetypes'!$A:$M,7,FALSE))</f>
        <v>1000000000</v>
      </c>
      <c r="S440">
        <f>IF($K$440="","",VLOOKUP($K$440,'03_Thresholds_Archetypes'!$A:$M,8,FALSE))</f>
        <v>3</v>
      </c>
      <c r="T440">
        <f>IF($K$440="","",VLOOKUP($K$440,'03_Thresholds_Archetypes'!$A:$M,9,FALSE))</f>
        <v>2</v>
      </c>
      <c r="U440">
        <f>IF($K$440="","",VLOOKUP($K$440,'03_Thresholds_Archetypes'!$A:$M,10,FALSE))</f>
        <v>0</v>
      </c>
      <c r="V440">
        <f>IF($K$440="","",VLOOKUP($K$440,'03_Thresholds_Archetypes'!$A:$M,11,FALSE))</f>
        <v>-2</v>
      </c>
      <c r="W440">
        <f>IF($K$440="","",VLOOKUP($K$440,'03_Thresholds_Archetypes'!$A:$M,12,FALSE))</f>
        <v>-3</v>
      </c>
      <c r="X440">
        <f>IF($K$440="","",VLOOKUP($K$440,'03_Thresholds_Archetypes'!$A:$M,13,FALSE))</f>
        <v>-3</v>
      </c>
      <c r="Y440">
        <f>IF($K$440="","",LOOKUP($L440,$M440:$R440,$S440:$X440))</f>
        <v>3</v>
      </c>
      <c r="Z440">
        <f>IFERROR(VLOOKUP($A$440,'02_Benchmarks_by_NACE'!$A:$J,7,FALSE),"")</f>
        <v>0.5</v>
      </c>
      <c r="AA440">
        <f>IFERROR(VLOOKUP($A$440,'02_Benchmarks_by_NACE'!$A:$J,8,FALSE),"")</f>
        <v>0.75</v>
      </c>
      <c r="AB440">
        <f>IFERROR(VLOOKUP($A$440,'02_Benchmarks_by_NACE'!$A:$J,9,FALSE),"")</f>
        <v>1.25</v>
      </c>
      <c r="AC440">
        <f>IF(Z440="","",IF(LOWER($G$440)="lower_is_better",IF($L440&lt;=Z440*0.4,3,IF($L440&lt;=Z440*0.7,2,IF($L440&lt;=Z440,0,IF($L440&lt;=AB440,-2,-3)))),IF($L440&gt;=Z440*1.6,3,IF($L440&gt;=Z440*1.3,2,IF($L440&gt;=Z440,0,IF($L440&gt;=Z440/2,-2,-3))))))</f>
        <v>3</v>
      </c>
      <c r="AD440">
        <f>IF($K$440&lt;&gt;"",Y440,IF(Z440&lt;&gt;"",AC440,""))</f>
        <v>3</v>
      </c>
      <c r="AE440">
        <f>IF(AD440="","",VLOOKUP(AD440,'04_WUStG_Mapping'!$A:$B,2,TRUE))</f>
        <v>0</v>
      </c>
    </row>
    <row r="441" spans="1:31" x14ac:dyDescent="0.2">
      <c r="A441" t="s">
        <v>453</v>
      </c>
      <c r="B441" t="s">
        <v>651</v>
      </c>
      <c r="C441" t="s">
        <v>734</v>
      </c>
      <c r="D441" t="s">
        <v>884</v>
      </c>
      <c r="E441" t="s">
        <v>1377</v>
      </c>
      <c r="F441" t="s">
        <v>1607</v>
      </c>
      <c r="G441" t="s">
        <v>1626</v>
      </c>
      <c r="H441" t="s">
        <v>1660</v>
      </c>
      <c r="I441" t="s">
        <v>1685</v>
      </c>
      <c r="J441" t="s">
        <v>1700</v>
      </c>
      <c r="K441" t="s">
        <v>1774</v>
      </c>
      <c r="M441" t="e">
        <f>IF($K$441="","",VLOOKUP($K$441,'03_Thresholds_Archetypes'!$A:$M,2,FALSE))</f>
        <v>#N/A</v>
      </c>
      <c r="N441" t="e">
        <f>IF($K$441="","",VLOOKUP($K$441,'03_Thresholds_Archetypes'!$A:$M,3,FALSE))</f>
        <v>#N/A</v>
      </c>
      <c r="O441" t="e">
        <f>IF($K$441="","",VLOOKUP($K$441,'03_Thresholds_Archetypes'!$A:$M,4,FALSE))</f>
        <v>#N/A</v>
      </c>
      <c r="P441" t="e">
        <f>IF($K$441="","",VLOOKUP($K$441,'03_Thresholds_Archetypes'!$A:$M,5,FALSE))</f>
        <v>#N/A</v>
      </c>
      <c r="Q441" t="e">
        <f>IF($K$441="","",VLOOKUP($K$441,'03_Thresholds_Archetypes'!$A:$M,6,FALSE))</f>
        <v>#N/A</v>
      </c>
      <c r="R441" t="e">
        <f>IF($K$441="","",VLOOKUP($K$441,'03_Thresholds_Archetypes'!$A:$M,7,FALSE))</f>
        <v>#N/A</v>
      </c>
      <c r="S441" t="e">
        <f>IF($K$441="","",VLOOKUP($K$441,'03_Thresholds_Archetypes'!$A:$M,8,FALSE))</f>
        <v>#N/A</v>
      </c>
      <c r="T441" t="e">
        <f>IF($K$441="","",VLOOKUP($K$441,'03_Thresholds_Archetypes'!$A:$M,9,FALSE))</f>
        <v>#N/A</v>
      </c>
      <c r="U441" t="e">
        <f>IF($K$441="","",VLOOKUP($K$441,'03_Thresholds_Archetypes'!$A:$M,10,FALSE))</f>
        <v>#N/A</v>
      </c>
      <c r="V441" t="e">
        <f>IF($K$441="","",VLOOKUP($K$441,'03_Thresholds_Archetypes'!$A:$M,11,FALSE))</f>
        <v>#N/A</v>
      </c>
      <c r="W441" t="e">
        <f>IF($K$441="","",VLOOKUP($K$441,'03_Thresholds_Archetypes'!$A:$M,12,FALSE))</f>
        <v>#N/A</v>
      </c>
      <c r="X441" t="e">
        <f>IF($K$441="","",VLOOKUP($K$441,'03_Thresholds_Archetypes'!$A:$M,13,FALSE))</f>
        <v>#N/A</v>
      </c>
      <c r="Y441" t="e">
        <f>IF($K$441="","",LOOKUP($L441,$M441:$R441,$S441:$X441))</f>
        <v>#N/A</v>
      </c>
      <c r="Z441">
        <f>IFERROR(VLOOKUP($A$441,'02_Benchmarks_by_NACE'!$A:$J,7,FALSE),"")</f>
        <v>0.66999999999999993</v>
      </c>
      <c r="AA441">
        <f>IFERROR(VLOOKUP($A$441,'02_Benchmarks_by_NACE'!$A:$J,8,FALSE),"")</f>
        <v>1</v>
      </c>
      <c r="AB441">
        <f>IFERROR(VLOOKUP($A$441,'02_Benchmarks_by_NACE'!$A:$J,9,FALSE),"")</f>
        <v>1</v>
      </c>
      <c r="AC441">
        <f>IF(Z441="","",IF(LOWER($G$441)="lower_is_better",IF($L441&lt;=Z441*0.4,3,IF($L441&lt;=Z441*0.7,2,IF($L441&lt;=Z441,0,IF($L441&lt;=AB441,-2,-3)))),IF($L441&gt;=Z441*1.6,3,IF($L441&gt;=Z441*1.3,2,IF($L441&gt;=Z441,0,IF($L441&gt;=Z441/2,-2,-3))))))</f>
        <v>-3</v>
      </c>
      <c r="AD441" t="e">
        <f>IF($K$441&lt;&gt;"",Y441,IF(Z441&lt;&gt;"",AC441,""))</f>
        <v>#N/A</v>
      </c>
      <c r="AE441" t="e">
        <f>IF(AD441="","",VLOOKUP(AD441,'04_WUStG_Mapping'!$A:$B,2,TRUE))</f>
        <v>#N/A</v>
      </c>
    </row>
    <row r="442" spans="1:31" x14ac:dyDescent="0.2">
      <c r="A442" t="s">
        <v>454</v>
      </c>
      <c r="B442" t="s">
        <v>651</v>
      </c>
      <c r="C442" t="s">
        <v>734</v>
      </c>
      <c r="D442" t="s">
        <v>884</v>
      </c>
      <c r="E442" t="s">
        <v>1378</v>
      </c>
      <c r="F442" t="s">
        <v>1607</v>
      </c>
      <c r="G442" t="s">
        <v>1626</v>
      </c>
      <c r="H442" t="s">
        <v>1661</v>
      </c>
      <c r="I442" t="s">
        <v>1685</v>
      </c>
      <c r="J442" t="s">
        <v>1700</v>
      </c>
      <c r="K442" t="s">
        <v>1774</v>
      </c>
      <c r="M442" t="e">
        <f>IF($K$442="","",VLOOKUP($K$442,'03_Thresholds_Archetypes'!$A:$M,2,FALSE))</f>
        <v>#N/A</v>
      </c>
      <c r="N442" t="e">
        <f>IF($K$442="","",VLOOKUP($K$442,'03_Thresholds_Archetypes'!$A:$M,3,FALSE))</f>
        <v>#N/A</v>
      </c>
      <c r="O442" t="e">
        <f>IF($K$442="","",VLOOKUP($K$442,'03_Thresholds_Archetypes'!$A:$M,4,FALSE))</f>
        <v>#N/A</v>
      </c>
      <c r="P442" t="e">
        <f>IF($K$442="","",VLOOKUP($K$442,'03_Thresholds_Archetypes'!$A:$M,5,FALSE))</f>
        <v>#N/A</v>
      </c>
      <c r="Q442" t="e">
        <f>IF($K$442="","",VLOOKUP($K$442,'03_Thresholds_Archetypes'!$A:$M,6,FALSE))</f>
        <v>#N/A</v>
      </c>
      <c r="R442" t="e">
        <f>IF($K$442="","",VLOOKUP($K$442,'03_Thresholds_Archetypes'!$A:$M,7,FALSE))</f>
        <v>#N/A</v>
      </c>
      <c r="S442" t="e">
        <f>IF($K$442="","",VLOOKUP($K$442,'03_Thresholds_Archetypes'!$A:$M,8,FALSE))</f>
        <v>#N/A</v>
      </c>
      <c r="T442" t="e">
        <f>IF($K$442="","",VLOOKUP($K$442,'03_Thresholds_Archetypes'!$A:$M,9,FALSE))</f>
        <v>#N/A</v>
      </c>
      <c r="U442" t="e">
        <f>IF($K$442="","",VLOOKUP($K$442,'03_Thresholds_Archetypes'!$A:$M,10,FALSE))</f>
        <v>#N/A</v>
      </c>
      <c r="V442" t="e">
        <f>IF($K$442="","",VLOOKUP($K$442,'03_Thresholds_Archetypes'!$A:$M,11,FALSE))</f>
        <v>#N/A</v>
      </c>
      <c r="W442" t="e">
        <f>IF($K$442="","",VLOOKUP($K$442,'03_Thresholds_Archetypes'!$A:$M,12,FALSE))</f>
        <v>#N/A</v>
      </c>
      <c r="X442" t="e">
        <f>IF($K$442="","",VLOOKUP($K$442,'03_Thresholds_Archetypes'!$A:$M,13,FALSE))</f>
        <v>#N/A</v>
      </c>
      <c r="Y442" t="e">
        <f>IF($K$442="","",LOOKUP($L442,$M442:$R442,$S442:$X442))</f>
        <v>#N/A</v>
      </c>
      <c r="Z442">
        <f>IFERROR(VLOOKUP($A$442,'02_Benchmarks_by_NACE'!$A:$J,7,FALSE),"")</f>
        <v>0.5</v>
      </c>
      <c r="AA442">
        <f>IFERROR(VLOOKUP($A$442,'02_Benchmarks_by_NACE'!$A:$J,8,FALSE),"")</f>
        <v>0.75</v>
      </c>
      <c r="AB442">
        <f>IFERROR(VLOOKUP($A$442,'02_Benchmarks_by_NACE'!$A:$J,9,FALSE),"")</f>
        <v>0.9</v>
      </c>
      <c r="AC442">
        <f>IF(Z442="","",IF(LOWER($G$442)="lower_is_better",IF($L442&lt;=Z442*0.4,3,IF($L442&lt;=Z442*0.7,2,IF($L442&lt;=Z442,0,IF($L442&lt;=AB442,-2,-3)))),IF($L442&gt;=Z442*1.6,3,IF($L442&gt;=Z442*1.3,2,IF($L442&gt;=Z442,0,IF($L442&gt;=Z442/2,-2,-3))))))</f>
        <v>-3</v>
      </c>
      <c r="AD442" t="e">
        <f>IF($K$442&lt;&gt;"",Y442,IF(Z442&lt;&gt;"",AC442,""))</f>
        <v>#N/A</v>
      </c>
      <c r="AE442" t="e">
        <f>IF(AD442="","",VLOOKUP(AD442,'04_WUStG_Mapping'!$A:$B,2,TRUE))</f>
        <v>#N/A</v>
      </c>
    </row>
    <row r="443" spans="1:31" x14ac:dyDescent="0.2">
      <c r="A443" t="s">
        <v>455</v>
      </c>
      <c r="B443" t="s">
        <v>651</v>
      </c>
      <c r="C443" t="s">
        <v>735</v>
      </c>
      <c r="D443" t="s">
        <v>885</v>
      </c>
      <c r="E443" t="s">
        <v>1379</v>
      </c>
      <c r="F443" t="s">
        <v>1607</v>
      </c>
      <c r="G443" t="s">
        <v>1626</v>
      </c>
      <c r="H443" t="s">
        <v>1662</v>
      </c>
      <c r="I443" t="s">
        <v>1686</v>
      </c>
      <c r="J443" t="s">
        <v>1700</v>
      </c>
      <c r="K443" t="s">
        <v>1774</v>
      </c>
      <c r="M443" t="e">
        <f>IF($K$443="","",VLOOKUP($K$443,'03_Thresholds_Archetypes'!$A:$M,2,FALSE))</f>
        <v>#N/A</v>
      </c>
      <c r="N443" t="e">
        <f>IF($K$443="","",VLOOKUP($K$443,'03_Thresholds_Archetypes'!$A:$M,3,FALSE))</f>
        <v>#N/A</v>
      </c>
      <c r="O443" t="e">
        <f>IF($K$443="","",VLOOKUP($K$443,'03_Thresholds_Archetypes'!$A:$M,4,FALSE))</f>
        <v>#N/A</v>
      </c>
      <c r="P443" t="e">
        <f>IF($K$443="","",VLOOKUP($K$443,'03_Thresholds_Archetypes'!$A:$M,5,FALSE))</f>
        <v>#N/A</v>
      </c>
      <c r="Q443" t="e">
        <f>IF($K$443="","",VLOOKUP($K$443,'03_Thresholds_Archetypes'!$A:$M,6,FALSE))</f>
        <v>#N/A</v>
      </c>
      <c r="R443" t="e">
        <f>IF($K$443="","",VLOOKUP($K$443,'03_Thresholds_Archetypes'!$A:$M,7,FALSE))</f>
        <v>#N/A</v>
      </c>
      <c r="S443" t="e">
        <f>IF($K$443="","",VLOOKUP($K$443,'03_Thresholds_Archetypes'!$A:$M,8,FALSE))</f>
        <v>#N/A</v>
      </c>
      <c r="T443" t="e">
        <f>IF($K$443="","",VLOOKUP($K$443,'03_Thresholds_Archetypes'!$A:$M,9,FALSE))</f>
        <v>#N/A</v>
      </c>
      <c r="U443" t="e">
        <f>IF($K$443="","",VLOOKUP($K$443,'03_Thresholds_Archetypes'!$A:$M,10,FALSE))</f>
        <v>#N/A</v>
      </c>
      <c r="V443" t="e">
        <f>IF($K$443="","",VLOOKUP($K$443,'03_Thresholds_Archetypes'!$A:$M,11,FALSE))</f>
        <v>#N/A</v>
      </c>
      <c r="W443" t="e">
        <f>IF($K$443="","",VLOOKUP($K$443,'03_Thresholds_Archetypes'!$A:$M,12,FALSE))</f>
        <v>#N/A</v>
      </c>
      <c r="X443" t="e">
        <f>IF($K$443="","",VLOOKUP($K$443,'03_Thresholds_Archetypes'!$A:$M,13,FALSE))</f>
        <v>#N/A</v>
      </c>
      <c r="Y443" t="e">
        <f>IF($K$443="","",LOOKUP($L443,$M443:$R443,$S443:$X443))</f>
        <v>#N/A</v>
      </c>
      <c r="Z443">
        <f>IFERROR(VLOOKUP($A$443,'02_Benchmarks_by_NACE'!$A:$J,7,FALSE),"")</f>
        <v>0.64500000000000002</v>
      </c>
      <c r="AA443">
        <f>IFERROR(VLOOKUP($A$443,'02_Benchmarks_by_NACE'!$A:$J,8,FALSE),"")</f>
        <v>0.96750000000000003</v>
      </c>
      <c r="AB443">
        <f>IFERROR(VLOOKUP($A$443,'02_Benchmarks_by_NACE'!$A:$J,9,FALSE),"")</f>
        <v>1</v>
      </c>
      <c r="AC443">
        <f>IF(Z443="","",IF(LOWER($G$443)="lower_is_better",IF($L443&lt;=Z443*0.4,3,IF($L443&lt;=Z443*0.7,2,IF($L443&lt;=Z443,0,IF($L443&lt;=AB443,-2,-3)))),IF($L443&gt;=Z443*1.6,3,IF($L443&gt;=Z443*1.3,2,IF($L443&gt;=Z443,0,IF($L443&gt;=Z443/2,-2,-3))))))</f>
        <v>-3</v>
      </c>
      <c r="AD443" t="e">
        <f>IF($K$443&lt;&gt;"",Y443,IF(Z443&lt;&gt;"",AC443,""))</f>
        <v>#N/A</v>
      </c>
      <c r="AE443" t="e">
        <f>IF(AD443="","",VLOOKUP(AD443,'04_WUStG_Mapping'!$A:$B,2,TRUE))</f>
        <v>#N/A</v>
      </c>
    </row>
    <row r="444" spans="1:31" x14ac:dyDescent="0.2">
      <c r="A444" t="s">
        <v>456</v>
      </c>
      <c r="B444" t="s">
        <v>651</v>
      </c>
      <c r="C444" t="s">
        <v>735</v>
      </c>
      <c r="D444" t="s">
        <v>885</v>
      </c>
      <c r="E444" t="s">
        <v>1380</v>
      </c>
      <c r="F444" t="s">
        <v>1602</v>
      </c>
      <c r="G444" t="s">
        <v>1627</v>
      </c>
      <c r="H444" t="s">
        <v>1663</v>
      </c>
      <c r="I444" t="s">
        <v>1686</v>
      </c>
      <c r="J444" t="s">
        <v>1700</v>
      </c>
      <c r="K444" t="s">
        <v>1775</v>
      </c>
      <c r="M444" t="e">
        <f>IF($K$444="","",VLOOKUP($K$444,'03_Thresholds_Archetypes'!$A:$M,2,FALSE))</f>
        <v>#N/A</v>
      </c>
      <c r="N444" t="e">
        <f>IF($K$444="","",VLOOKUP($K$444,'03_Thresholds_Archetypes'!$A:$M,3,FALSE))</f>
        <v>#N/A</v>
      </c>
      <c r="O444" t="e">
        <f>IF($K$444="","",VLOOKUP($K$444,'03_Thresholds_Archetypes'!$A:$M,4,FALSE))</f>
        <v>#N/A</v>
      </c>
      <c r="P444" t="e">
        <f>IF($K$444="","",VLOOKUP($K$444,'03_Thresholds_Archetypes'!$A:$M,5,FALSE))</f>
        <v>#N/A</v>
      </c>
      <c r="Q444" t="e">
        <f>IF($K$444="","",VLOOKUP($K$444,'03_Thresholds_Archetypes'!$A:$M,6,FALSE))</f>
        <v>#N/A</v>
      </c>
      <c r="R444" t="e">
        <f>IF($K$444="","",VLOOKUP($K$444,'03_Thresholds_Archetypes'!$A:$M,7,FALSE))</f>
        <v>#N/A</v>
      </c>
      <c r="S444" t="e">
        <f>IF($K$444="","",VLOOKUP($K$444,'03_Thresholds_Archetypes'!$A:$M,8,FALSE))</f>
        <v>#N/A</v>
      </c>
      <c r="T444" t="e">
        <f>IF($K$444="","",VLOOKUP($K$444,'03_Thresholds_Archetypes'!$A:$M,9,FALSE))</f>
        <v>#N/A</v>
      </c>
      <c r="U444" t="e">
        <f>IF($K$444="","",VLOOKUP($K$444,'03_Thresholds_Archetypes'!$A:$M,10,FALSE))</f>
        <v>#N/A</v>
      </c>
      <c r="V444" t="e">
        <f>IF($K$444="","",VLOOKUP($K$444,'03_Thresholds_Archetypes'!$A:$M,11,FALSE))</f>
        <v>#N/A</v>
      </c>
      <c r="W444" t="e">
        <f>IF($K$444="","",VLOOKUP($K$444,'03_Thresholds_Archetypes'!$A:$M,12,FALSE))</f>
        <v>#N/A</v>
      </c>
      <c r="X444" t="e">
        <f>IF($K$444="","",VLOOKUP($K$444,'03_Thresholds_Archetypes'!$A:$M,13,FALSE))</f>
        <v>#N/A</v>
      </c>
      <c r="Y444" t="e">
        <f>IF($K$444="","",LOOKUP($L444,$M444:$R444,$S444:$X444))</f>
        <v>#N/A</v>
      </c>
      <c r="Z444">
        <f>IFERROR(VLOOKUP($A$444,'02_Benchmarks_by_NACE'!$A:$J,7,FALSE),"")</f>
        <v>15.5</v>
      </c>
      <c r="AA444">
        <f>IFERROR(VLOOKUP($A$444,'02_Benchmarks_by_NACE'!$A:$J,8,FALSE),"")</f>
        <v>23.25</v>
      </c>
      <c r="AB444">
        <f>IFERROR(VLOOKUP($A$444,'02_Benchmarks_by_NACE'!$A:$J,9,FALSE),"")</f>
        <v>38.75</v>
      </c>
      <c r="AC444">
        <f>IF(Z444="","",IF(LOWER($G$444)="lower_is_better",IF($L444&lt;=Z444*0.4,3,IF($L444&lt;=Z444*0.7,2,IF($L444&lt;=Z444,0,IF($L444&lt;=AB444,-2,-3)))),IF($L444&gt;=Z444*1.6,3,IF($L444&gt;=Z444*1.3,2,IF($L444&gt;=Z444,0,IF($L444&gt;=Z444/2,-2,-3))))))</f>
        <v>3</v>
      </c>
      <c r="AD444" t="e">
        <f>IF($K$444&lt;&gt;"",Y444,IF(Z444&lt;&gt;"",AC444,""))</f>
        <v>#N/A</v>
      </c>
      <c r="AE444" t="e">
        <f>IF(AD444="","",VLOOKUP(AD444,'04_WUStG_Mapping'!$A:$B,2,TRUE))</f>
        <v>#N/A</v>
      </c>
    </row>
    <row r="445" spans="1:31" x14ac:dyDescent="0.2">
      <c r="A445" t="s">
        <v>457</v>
      </c>
      <c r="B445" t="s">
        <v>651</v>
      </c>
      <c r="C445" t="s">
        <v>735</v>
      </c>
      <c r="D445" t="s">
        <v>885</v>
      </c>
      <c r="E445" t="s">
        <v>1381</v>
      </c>
      <c r="F445" t="s">
        <v>1608</v>
      </c>
      <c r="G445" t="s">
        <v>1626</v>
      </c>
      <c r="H445" t="s">
        <v>1664</v>
      </c>
      <c r="I445" t="s">
        <v>1686</v>
      </c>
      <c r="J445" t="s">
        <v>1700</v>
      </c>
      <c r="K445" t="s">
        <v>1774</v>
      </c>
      <c r="M445" t="e">
        <f>IF($K$445="","",VLOOKUP($K$445,'03_Thresholds_Archetypes'!$A:$M,2,FALSE))</f>
        <v>#N/A</v>
      </c>
      <c r="N445" t="e">
        <f>IF($K$445="","",VLOOKUP($K$445,'03_Thresholds_Archetypes'!$A:$M,3,FALSE))</f>
        <v>#N/A</v>
      </c>
      <c r="O445" t="e">
        <f>IF($K$445="","",VLOOKUP($K$445,'03_Thresholds_Archetypes'!$A:$M,4,FALSE))</f>
        <v>#N/A</v>
      </c>
      <c r="P445" t="e">
        <f>IF($K$445="","",VLOOKUP($K$445,'03_Thresholds_Archetypes'!$A:$M,5,FALSE))</f>
        <v>#N/A</v>
      </c>
      <c r="Q445" t="e">
        <f>IF($K$445="","",VLOOKUP($K$445,'03_Thresholds_Archetypes'!$A:$M,6,FALSE))</f>
        <v>#N/A</v>
      </c>
      <c r="R445" t="e">
        <f>IF($K$445="","",VLOOKUP($K$445,'03_Thresholds_Archetypes'!$A:$M,7,FALSE))</f>
        <v>#N/A</v>
      </c>
      <c r="S445" t="e">
        <f>IF($K$445="","",VLOOKUP($K$445,'03_Thresholds_Archetypes'!$A:$M,8,FALSE))</f>
        <v>#N/A</v>
      </c>
      <c r="T445" t="e">
        <f>IF($K$445="","",VLOOKUP($K$445,'03_Thresholds_Archetypes'!$A:$M,9,FALSE))</f>
        <v>#N/A</v>
      </c>
      <c r="U445" t="e">
        <f>IF($K$445="","",VLOOKUP($K$445,'03_Thresholds_Archetypes'!$A:$M,10,FALSE))</f>
        <v>#N/A</v>
      </c>
      <c r="V445" t="e">
        <f>IF($K$445="","",VLOOKUP($K$445,'03_Thresholds_Archetypes'!$A:$M,11,FALSE))</f>
        <v>#N/A</v>
      </c>
      <c r="W445" t="e">
        <f>IF($K$445="","",VLOOKUP($K$445,'03_Thresholds_Archetypes'!$A:$M,12,FALSE))</f>
        <v>#N/A</v>
      </c>
      <c r="X445" t="e">
        <f>IF($K$445="","",VLOOKUP($K$445,'03_Thresholds_Archetypes'!$A:$M,13,FALSE))</f>
        <v>#N/A</v>
      </c>
      <c r="Y445" t="e">
        <f>IF($K$445="","",LOOKUP($L445,$M445:$R445,$S445:$X445))</f>
        <v>#N/A</v>
      </c>
      <c r="Z445">
        <f>IFERROR(VLOOKUP($A$445,'02_Benchmarks_by_NACE'!$A:$J,7,FALSE),"")</f>
        <v>1.5</v>
      </c>
      <c r="AA445">
        <f>IFERROR(VLOOKUP($A$445,'02_Benchmarks_by_NACE'!$A:$J,8,FALSE),"")</f>
        <v>2.25</v>
      </c>
      <c r="AB445">
        <f>IFERROR(VLOOKUP($A$445,'02_Benchmarks_by_NACE'!$A:$J,9,FALSE),"")</f>
        <v>3.75</v>
      </c>
      <c r="AC445">
        <f>IF(Z445="","",IF(LOWER($G$445)="lower_is_better",IF($L445&lt;=Z445*0.4,3,IF($L445&lt;=Z445*0.7,2,IF($L445&lt;=Z445,0,IF($L445&lt;=AB445,-2,-3)))),IF($L445&gt;=Z445*1.6,3,IF($L445&gt;=Z445*1.3,2,IF($L445&gt;=Z445,0,IF($L445&gt;=Z445/2,-2,-3))))))</f>
        <v>-3</v>
      </c>
      <c r="AD445" t="e">
        <f>IF($K$445&lt;&gt;"",Y445,IF(Z445&lt;&gt;"",AC445,""))</f>
        <v>#N/A</v>
      </c>
      <c r="AE445" t="e">
        <f>IF(AD445="","",VLOOKUP(AD445,'04_WUStG_Mapping'!$A:$B,2,TRUE))</f>
        <v>#N/A</v>
      </c>
    </row>
    <row r="446" spans="1:31" x14ac:dyDescent="0.2">
      <c r="A446" t="s">
        <v>458</v>
      </c>
      <c r="B446" t="s">
        <v>651</v>
      </c>
      <c r="C446" t="s">
        <v>732</v>
      </c>
      <c r="D446" t="s">
        <v>886</v>
      </c>
      <c r="E446" t="s">
        <v>1382</v>
      </c>
      <c r="F446" t="s">
        <v>1606</v>
      </c>
      <c r="G446" t="s">
        <v>1627</v>
      </c>
      <c r="H446" t="s">
        <v>1659</v>
      </c>
      <c r="I446" t="s">
        <v>1685</v>
      </c>
      <c r="J446" t="s">
        <v>1700</v>
      </c>
      <c r="K446" t="s">
        <v>1755</v>
      </c>
      <c r="M446">
        <f>IF($K$446="","",VLOOKUP($K$446,'03_Thresholds_Archetypes'!$A:$M,2,FALSE))</f>
        <v>0</v>
      </c>
      <c r="N446">
        <f>IF($K$446="","",VLOOKUP($K$446,'03_Thresholds_Archetypes'!$A:$M,3,FALSE))</f>
        <v>1</v>
      </c>
      <c r="O446">
        <f>IF($K$446="","",VLOOKUP($K$446,'03_Thresholds_Archetypes'!$A:$M,4,FALSE))</f>
        <v>3</v>
      </c>
      <c r="P446">
        <f>IF($K$446="","",VLOOKUP($K$446,'03_Thresholds_Archetypes'!$A:$M,5,FALSE))</f>
        <v>5</v>
      </c>
      <c r="Q446">
        <f>IF($K$446="","",VLOOKUP($K$446,'03_Thresholds_Archetypes'!$A:$M,6,FALSE))</f>
        <v>1000000000</v>
      </c>
      <c r="R446">
        <f>IF($K$446="","",VLOOKUP($K$446,'03_Thresholds_Archetypes'!$A:$M,7,FALSE))</f>
        <v>1000000000</v>
      </c>
      <c r="S446">
        <f>IF($K$446="","",VLOOKUP($K$446,'03_Thresholds_Archetypes'!$A:$M,8,FALSE))</f>
        <v>3</v>
      </c>
      <c r="T446">
        <f>IF($K$446="","",VLOOKUP($K$446,'03_Thresholds_Archetypes'!$A:$M,9,FALSE))</f>
        <v>2</v>
      </c>
      <c r="U446">
        <f>IF($K$446="","",VLOOKUP($K$446,'03_Thresholds_Archetypes'!$A:$M,10,FALSE))</f>
        <v>0</v>
      </c>
      <c r="V446">
        <f>IF($K$446="","",VLOOKUP($K$446,'03_Thresholds_Archetypes'!$A:$M,11,FALSE))</f>
        <v>-2</v>
      </c>
      <c r="W446">
        <f>IF($K$446="","",VLOOKUP($K$446,'03_Thresholds_Archetypes'!$A:$M,12,FALSE))</f>
        <v>-3</v>
      </c>
      <c r="X446">
        <f>IF($K$446="","",VLOOKUP($K$446,'03_Thresholds_Archetypes'!$A:$M,13,FALSE))</f>
        <v>-3</v>
      </c>
      <c r="Y446">
        <f>IF($K$446="","",LOOKUP($L446,$M446:$R446,$S446:$X446))</f>
        <v>3</v>
      </c>
      <c r="Z446">
        <f>IFERROR(VLOOKUP($A$446,'02_Benchmarks_by_NACE'!$A:$J,7,FALSE),"")</f>
        <v>0.5</v>
      </c>
      <c r="AA446">
        <f>IFERROR(VLOOKUP($A$446,'02_Benchmarks_by_NACE'!$A:$J,8,FALSE),"")</f>
        <v>0.75</v>
      </c>
      <c r="AB446">
        <f>IFERROR(VLOOKUP($A$446,'02_Benchmarks_by_NACE'!$A:$J,9,FALSE),"")</f>
        <v>1.25</v>
      </c>
      <c r="AC446">
        <f>IF(Z446="","",IF(LOWER($G$446)="lower_is_better",IF($L446&lt;=Z446*0.4,3,IF($L446&lt;=Z446*0.7,2,IF($L446&lt;=Z446,0,IF($L446&lt;=AB446,-2,-3)))),IF($L446&gt;=Z446*1.6,3,IF($L446&gt;=Z446*1.3,2,IF($L446&gt;=Z446,0,IF($L446&gt;=Z446/2,-2,-3))))))</f>
        <v>3</v>
      </c>
      <c r="AD446">
        <f>IF($K$446&lt;&gt;"",Y446,IF(Z446&lt;&gt;"",AC446,""))</f>
        <v>3</v>
      </c>
      <c r="AE446">
        <f>IF(AD446="","",VLOOKUP(AD446,'04_WUStG_Mapping'!$A:$B,2,TRUE))</f>
        <v>0</v>
      </c>
    </row>
    <row r="447" spans="1:31" x14ac:dyDescent="0.2">
      <c r="A447" t="s">
        <v>459</v>
      </c>
      <c r="B447" t="s">
        <v>651</v>
      </c>
      <c r="C447" t="s">
        <v>732</v>
      </c>
      <c r="D447" t="s">
        <v>886</v>
      </c>
      <c r="E447" t="s">
        <v>1383</v>
      </c>
      <c r="F447" t="s">
        <v>1607</v>
      </c>
      <c r="G447" t="s">
        <v>1626</v>
      </c>
      <c r="H447" t="s">
        <v>1660</v>
      </c>
      <c r="I447" t="s">
        <v>1685</v>
      </c>
      <c r="J447" t="s">
        <v>1700</v>
      </c>
      <c r="K447" t="s">
        <v>1774</v>
      </c>
      <c r="M447" t="e">
        <f>IF($K$447="","",VLOOKUP($K$447,'03_Thresholds_Archetypes'!$A:$M,2,FALSE))</f>
        <v>#N/A</v>
      </c>
      <c r="N447" t="e">
        <f>IF($K$447="","",VLOOKUP($K$447,'03_Thresholds_Archetypes'!$A:$M,3,FALSE))</f>
        <v>#N/A</v>
      </c>
      <c r="O447" t="e">
        <f>IF($K$447="","",VLOOKUP($K$447,'03_Thresholds_Archetypes'!$A:$M,4,FALSE))</f>
        <v>#N/A</v>
      </c>
      <c r="P447" t="e">
        <f>IF($K$447="","",VLOOKUP($K$447,'03_Thresholds_Archetypes'!$A:$M,5,FALSE))</f>
        <v>#N/A</v>
      </c>
      <c r="Q447" t="e">
        <f>IF($K$447="","",VLOOKUP($K$447,'03_Thresholds_Archetypes'!$A:$M,6,FALSE))</f>
        <v>#N/A</v>
      </c>
      <c r="R447" t="e">
        <f>IF($K$447="","",VLOOKUP($K$447,'03_Thresholds_Archetypes'!$A:$M,7,FALSE))</f>
        <v>#N/A</v>
      </c>
      <c r="S447" t="e">
        <f>IF($K$447="","",VLOOKUP($K$447,'03_Thresholds_Archetypes'!$A:$M,8,FALSE))</f>
        <v>#N/A</v>
      </c>
      <c r="T447" t="e">
        <f>IF($K$447="","",VLOOKUP($K$447,'03_Thresholds_Archetypes'!$A:$M,9,FALSE))</f>
        <v>#N/A</v>
      </c>
      <c r="U447" t="e">
        <f>IF($K$447="","",VLOOKUP($K$447,'03_Thresholds_Archetypes'!$A:$M,10,FALSE))</f>
        <v>#N/A</v>
      </c>
      <c r="V447" t="e">
        <f>IF($K$447="","",VLOOKUP($K$447,'03_Thresholds_Archetypes'!$A:$M,11,FALSE))</f>
        <v>#N/A</v>
      </c>
      <c r="W447" t="e">
        <f>IF($K$447="","",VLOOKUP($K$447,'03_Thresholds_Archetypes'!$A:$M,12,FALSE))</f>
        <v>#N/A</v>
      </c>
      <c r="X447" t="e">
        <f>IF($K$447="","",VLOOKUP($K$447,'03_Thresholds_Archetypes'!$A:$M,13,FALSE))</f>
        <v>#N/A</v>
      </c>
      <c r="Y447" t="e">
        <f>IF($K$447="","",LOOKUP($L447,$M447:$R447,$S447:$X447))</f>
        <v>#N/A</v>
      </c>
      <c r="Z447">
        <f>IFERROR(VLOOKUP($A$447,'02_Benchmarks_by_NACE'!$A:$J,7,FALSE),"")</f>
        <v>0.66999999999999993</v>
      </c>
      <c r="AA447">
        <f>IFERROR(VLOOKUP($A$447,'02_Benchmarks_by_NACE'!$A:$J,8,FALSE),"")</f>
        <v>1</v>
      </c>
      <c r="AB447">
        <f>IFERROR(VLOOKUP($A$447,'02_Benchmarks_by_NACE'!$A:$J,9,FALSE),"")</f>
        <v>1</v>
      </c>
      <c r="AC447">
        <f>IF(Z447="","",IF(LOWER($G$447)="lower_is_better",IF($L447&lt;=Z447*0.4,3,IF($L447&lt;=Z447*0.7,2,IF($L447&lt;=Z447,0,IF($L447&lt;=AB447,-2,-3)))),IF($L447&gt;=Z447*1.6,3,IF($L447&gt;=Z447*1.3,2,IF($L447&gt;=Z447,0,IF($L447&gt;=Z447/2,-2,-3))))))</f>
        <v>-3</v>
      </c>
      <c r="AD447" t="e">
        <f>IF($K$447&lt;&gt;"",Y447,IF(Z447&lt;&gt;"",AC447,""))</f>
        <v>#N/A</v>
      </c>
      <c r="AE447" t="e">
        <f>IF(AD447="","",VLOOKUP(AD447,'04_WUStG_Mapping'!$A:$B,2,TRUE))</f>
        <v>#N/A</v>
      </c>
    </row>
    <row r="448" spans="1:31" x14ac:dyDescent="0.2">
      <c r="A448" t="s">
        <v>460</v>
      </c>
      <c r="B448" t="s">
        <v>651</v>
      </c>
      <c r="C448" t="s">
        <v>732</v>
      </c>
      <c r="D448" t="s">
        <v>886</v>
      </c>
      <c r="E448" t="s">
        <v>1384</v>
      </c>
      <c r="F448" t="s">
        <v>1607</v>
      </c>
      <c r="G448" t="s">
        <v>1626</v>
      </c>
      <c r="H448" t="s">
        <v>1661</v>
      </c>
      <c r="I448" t="s">
        <v>1685</v>
      </c>
      <c r="J448" t="s">
        <v>1700</v>
      </c>
      <c r="K448" t="s">
        <v>1774</v>
      </c>
      <c r="M448" t="e">
        <f>IF($K$448="","",VLOOKUP($K$448,'03_Thresholds_Archetypes'!$A:$M,2,FALSE))</f>
        <v>#N/A</v>
      </c>
      <c r="N448" t="e">
        <f>IF($K$448="","",VLOOKUP($K$448,'03_Thresholds_Archetypes'!$A:$M,3,FALSE))</f>
        <v>#N/A</v>
      </c>
      <c r="O448" t="e">
        <f>IF($K$448="","",VLOOKUP($K$448,'03_Thresholds_Archetypes'!$A:$M,4,FALSE))</f>
        <v>#N/A</v>
      </c>
      <c r="P448" t="e">
        <f>IF($K$448="","",VLOOKUP($K$448,'03_Thresholds_Archetypes'!$A:$M,5,FALSE))</f>
        <v>#N/A</v>
      </c>
      <c r="Q448" t="e">
        <f>IF($K$448="","",VLOOKUP($K$448,'03_Thresholds_Archetypes'!$A:$M,6,FALSE))</f>
        <v>#N/A</v>
      </c>
      <c r="R448" t="e">
        <f>IF($K$448="","",VLOOKUP($K$448,'03_Thresholds_Archetypes'!$A:$M,7,FALSE))</f>
        <v>#N/A</v>
      </c>
      <c r="S448" t="e">
        <f>IF($K$448="","",VLOOKUP($K$448,'03_Thresholds_Archetypes'!$A:$M,8,FALSE))</f>
        <v>#N/A</v>
      </c>
      <c r="T448" t="e">
        <f>IF($K$448="","",VLOOKUP($K$448,'03_Thresholds_Archetypes'!$A:$M,9,FALSE))</f>
        <v>#N/A</v>
      </c>
      <c r="U448" t="e">
        <f>IF($K$448="","",VLOOKUP($K$448,'03_Thresholds_Archetypes'!$A:$M,10,FALSE))</f>
        <v>#N/A</v>
      </c>
      <c r="V448" t="e">
        <f>IF($K$448="","",VLOOKUP($K$448,'03_Thresholds_Archetypes'!$A:$M,11,FALSE))</f>
        <v>#N/A</v>
      </c>
      <c r="W448" t="e">
        <f>IF($K$448="","",VLOOKUP($K$448,'03_Thresholds_Archetypes'!$A:$M,12,FALSE))</f>
        <v>#N/A</v>
      </c>
      <c r="X448" t="e">
        <f>IF($K$448="","",VLOOKUP($K$448,'03_Thresholds_Archetypes'!$A:$M,13,FALSE))</f>
        <v>#N/A</v>
      </c>
      <c r="Y448" t="e">
        <f>IF($K$448="","",LOOKUP($L448,$M448:$R448,$S448:$X448))</f>
        <v>#N/A</v>
      </c>
      <c r="Z448">
        <f>IFERROR(VLOOKUP($A$448,'02_Benchmarks_by_NACE'!$A:$J,7,FALSE),"")</f>
        <v>0.5</v>
      </c>
      <c r="AA448">
        <f>IFERROR(VLOOKUP($A$448,'02_Benchmarks_by_NACE'!$A:$J,8,FALSE),"")</f>
        <v>0.75</v>
      </c>
      <c r="AB448">
        <f>IFERROR(VLOOKUP($A$448,'02_Benchmarks_by_NACE'!$A:$J,9,FALSE),"")</f>
        <v>0.9</v>
      </c>
      <c r="AC448">
        <f>IF(Z448="","",IF(LOWER($G$448)="lower_is_better",IF($L448&lt;=Z448*0.4,3,IF($L448&lt;=Z448*0.7,2,IF($L448&lt;=Z448,0,IF($L448&lt;=AB448,-2,-3)))),IF($L448&gt;=Z448*1.6,3,IF($L448&gt;=Z448*1.3,2,IF($L448&gt;=Z448,0,IF($L448&gt;=Z448/2,-2,-3))))))</f>
        <v>-3</v>
      </c>
      <c r="AD448" t="e">
        <f>IF($K$448&lt;&gt;"",Y448,IF(Z448&lt;&gt;"",AC448,""))</f>
        <v>#N/A</v>
      </c>
      <c r="AE448" t="e">
        <f>IF(AD448="","",VLOOKUP(AD448,'04_WUStG_Mapping'!$A:$B,2,TRUE))</f>
        <v>#N/A</v>
      </c>
    </row>
    <row r="449" spans="1:31" x14ac:dyDescent="0.2">
      <c r="A449" t="s">
        <v>461</v>
      </c>
      <c r="B449" t="s">
        <v>651</v>
      </c>
      <c r="C449" t="s">
        <v>736</v>
      </c>
      <c r="D449" t="s">
        <v>887</v>
      </c>
      <c r="E449" t="s">
        <v>1385</v>
      </c>
      <c r="F449" t="s">
        <v>1602</v>
      </c>
      <c r="G449" t="s">
        <v>1626</v>
      </c>
      <c r="H449" t="s">
        <v>1655</v>
      </c>
      <c r="I449" t="s">
        <v>1629</v>
      </c>
      <c r="J449" t="s">
        <v>1698</v>
      </c>
      <c r="K449" t="s">
        <v>1753</v>
      </c>
      <c r="M449">
        <f>IF($K$449="","",VLOOKUP($K$449,'03_Thresholds_Archetypes'!$A:$M,2,FALSE))</f>
        <v>0</v>
      </c>
      <c r="N449">
        <f>IF($K$449="","",VLOOKUP($K$449,'03_Thresholds_Archetypes'!$A:$M,3,FALSE))</f>
        <v>30</v>
      </c>
      <c r="O449">
        <f>IF($K$449="","",VLOOKUP($K$449,'03_Thresholds_Archetypes'!$A:$M,4,FALSE))</f>
        <v>50</v>
      </c>
      <c r="P449">
        <f>IF($K$449="","",VLOOKUP($K$449,'03_Thresholds_Archetypes'!$A:$M,5,FALSE))</f>
        <v>70</v>
      </c>
      <c r="Q449">
        <f>IF($K$449="","",VLOOKUP($K$449,'03_Thresholds_Archetypes'!$A:$M,6,FALSE))</f>
        <v>90</v>
      </c>
      <c r="R449">
        <f>IF($K$449="","",VLOOKUP($K$449,'03_Thresholds_Archetypes'!$A:$M,7,FALSE))</f>
        <v>1000000000</v>
      </c>
      <c r="S449">
        <f>IF($K$449="","",VLOOKUP($K$449,'03_Thresholds_Archetypes'!$A:$M,8,FALSE))</f>
        <v>-3</v>
      </c>
      <c r="T449">
        <f>IF($K$449="","",VLOOKUP($K$449,'03_Thresholds_Archetypes'!$A:$M,9,FALSE))</f>
        <v>-2</v>
      </c>
      <c r="U449">
        <f>IF($K$449="","",VLOOKUP($K$449,'03_Thresholds_Archetypes'!$A:$M,10,FALSE))</f>
        <v>0</v>
      </c>
      <c r="V449">
        <f>IF($K$449="","",VLOOKUP($K$449,'03_Thresholds_Archetypes'!$A:$M,11,FALSE))</f>
        <v>2</v>
      </c>
      <c r="W449">
        <f>IF($K$449="","",VLOOKUP($K$449,'03_Thresholds_Archetypes'!$A:$M,12,FALSE))</f>
        <v>3</v>
      </c>
      <c r="X449">
        <f>IF($K$449="","",VLOOKUP($K$449,'03_Thresholds_Archetypes'!$A:$M,13,FALSE))</f>
        <v>3</v>
      </c>
      <c r="Y449">
        <f>IF($K$449="","",LOOKUP($L449,$M449:$R449,$S449:$X449))</f>
        <v>-3</v>
      </c>
      <c r="Z449">
        <f>IFERROR(VLOOKUP($A$449,'02_Benchmarks_by_NACE'!$A:$J,7,FALSE),"")</f>
        <v>59.5</v>
      </c>
      <c r="AA449">
        <f>IFERROR(VLOOKUP($A$449,'02_Benchmarks_by_NACE'!$A:$J,8,FALSE),"")</f>
        <v>89.25</v>
      </c>
      <c r="AB449">
        <f>IFERROR(VLOOKUP($A$449,'02_Benchmarks_by_NACE'!$A:$J,9,FALSE),"")</f>
        <v>100</v>
      </c>
      <c r="AC449">
        <f>IF(Z449="","",IF(LOWER($G$449)="lower_is_better",IF($L449&lt;=Z449*0.4,3,IF($L449&lt;=Z449*0.7,2,IF($L449&lt;=Z449,0,IF($L449&lt;=AB449,-2,-3)))),IF($L449&gt;=Z449*1.6,3,IF($L449&gt;=Z449*1.3,2,IF($L449&gt;=Z449,0,IF($L449&gt;=Z449/2,-2,-3))))))</f>
        <v>-3</v>
      </c>
      <c r="AD449">
        <f>IF($K$449&lt;&gt;"",Y449,IF(Z449&lt;&gt;"",AC449,""))</f>
        <v>-3</v>
      </c>
      <c r="AE449">
        <f>IF(AD449="","",VLOOKUP(AD449,'04_WUStG_Mapping'!$A:$B,2,TRUE))</f>
        <v>25</v>
      </c>
    </row>
    <row r="450" spans="1:31" x14ac:dyDescent="0.2">
      <c r="A450" t="s">
        <v>462</v>
      </c>
      <c r="B450" t="s">
        <v>651</v>
      </c>
      <c r="C450" t="s">
        <v>736</v>
      </c>
      <c r="D450" t="s">
        <v>887</v>
      </c>
      <c r="E450" t="s">
        <v>1386</v>
      </c>
      <c r="F450" t="s">
        <v>1604</v>
      </c>
      <c r="G450" t="s">
        <v>1626</v>
      </c>
      <c r="H450" t="s">
        <v>1657</v>
      </c>
      <c r="I450" t="s">
        <v>1683</v>
      </c>
      <c r="J450" t="s">
        <v>1698</v>
      </c>
      <c r="K450" t="s">
        <v>1753</v>
      </c>
      <c r="M450">
        <f>IF($K$450="","",VLOOKUP($K$450,'03_Thresholds_Archetypes'!$A:$M,2,FALSE))</f>
        <v>0</v>
      </c>
      <c r="N450">
        <f>IF($K$450="","",VLOOKUP($K$450,'03_Thresholds_Archetypes'!$A:$M,3,FALSE))</f>
        <v>30</v>
      </c>
      <c r="O450">
        <f>IF($K$450="","",VLOOKUP($K$450,'03_Thresholds_Archetypes'!$A:$M,4,FALSE))</f>
        <v>50</v>
      </c>
      <c r="P450">
        <f>IF($K$450="","",VLOOKUP($K$450,'03_Thresholds_Archetypes'!$A:$M,5,FALSE))</f>
        <v>70</v>
      </c>
      <c r="Q450">
        <f>IF($K$450="","",VLOOKUP($K$450,'03_Thresholds_Archetypes'!$A:$M,6,FALSE))</f>
        <v>90</v>
      </c>
      <c r="R450">
        <f>IF($K$450="","",VLOOKUP($K$450,'03_Thresholds_Archetypes'!$A:$M,7,FALSE))</f>
        <v>1000000000</v>
      </c>
      <c r="S450">
        <f>IF($K$450="","",VLOOKUP($K$450,'03_Thresholds_Archetypes'!$A:$M,8,FALSE))</f>
        <v>-3</v>
      </c>
      <c r="T450">
        <f>IF($K$450="","",VLOOKUP($K$450,'03_Thresholds_Archetypes'!$A:$M,9,FALSE))</f>
        <v>-2</v>
      </c>
      <c r="U450">
        <f>IF($K$450="","",VLOOKUP($K$450,'03_Thresholds_Archetypes'!$A:$M,10,FALSE))</f>
        <v>0</v>
      </c>
      <c r="V450">
        <f>IF($K$450="","",VLOOKUP($K$450,'03_Thresholds_Archetypes'!$A:$M,11,FALSE))</f>
        <v>2</v>
      </c>
      <c r="W450">
        <f>IF($K$450="","",VLOOKUP($K$450,'03_Thresholds_Archetypes'!$A:$M,12,FALSE))</f>
        <v>3</v>
      </c>
      <c r="X450">
        <f>IF($K$450="","",VLOOKUP($K$450,'03_Thresholds_Archetypes'!$A:$M,13,FALSE))</f>
        <v>3</v>
      </c>
      <c r="Y450">
        <f>IF($K$450="","",LOOKUP($L450,$M450:$R450,$S450:$X450))</f>
        <v>-3</v>
      </c>
      <c r="Z450">
        <f>IFERROR(VLOOKUP($A$450,'02_Benchmarks_by_NACE'!$A:$J,7,FALSE),"")</f>
        <v>82</v>
      </c>
      <c r="AA450">
        <f>IFERROR(VLOOKUP($A$450,'02_Benchmarks_by_NACE'!$A:$J,8,FALSE),"")</f>
        <v>100</v>
      </c>
      <c r="AB450">
        <f>IFERROR(VLOOKUP($A$450,'02_Benchmarks_by_NACE'!$A:$J,9,FALSE),"")</f>
        <v>100</v>
      </c>
      <c r="AC450">
        <f>IF(Z450="","",IF(LOWER($G$450)="lower_is_better",IF($L450&lt;=Z450*0.4,3,IF($L450&lt;=Z450*0.7,2,IF($L450&lt;=Z450,0,IF($L450&lt;=AB450,-2,-3)))),IF($L450&gt;=Z450*1.6,3,IF($L450&gt;=Z450*1.3,2,IF($L450&gt;=Z450,0,IF($L450&gt;=Z450/2,-2,-3))))))</f>
        <v>-3</v>
      </c>
      <c r="AD450">
        <f>IF($K$450&lt;&gt;"",Y450,IF(Z450&lt;&gt;"",AC450,""))</f>
        <v>-3</v>
      </c>
      <c r="AE450">
        <f>IF(AD450="","",VLOOKUP(AD450,'04_WUStG_Mapping'!$A:$B,2,TRUE))</f>
        <v>25</v>
      </c>
    </row>
    <row r="451" spans="1:31" x14ac:dyDescent="0.2">
      <c r="A451" t="s">
        <v>463</v>
      </c>
      <c r="B451" t="s">
        <v>651</v>
      </c>
      <c r="C451" t="s">
        <v>736</v>
      </c>
      <c r="D451" t="s">
        <v>887</v>
      </c>
      <c r="E451" t="s">
        <v>1387</v>
      </c>
      <c r="F451" t="s">
        <v>1605</v>
      </c>
      <c r="G451" t="s">
        <v>1626</v>
      </c>
      <c r="H451" t="s">
        <v>1658</v>
      </c>
      <c r="I451" t="s">
        <v>1684</v>
      </c>
      <c r="J451" t="s">
        <v>1698</v>
      </c>
      <c r="K451" t="s">
        <v>1753</v>
      </c>
      <c r="M451">
        <f>IF($K$451="","",VLOOKUP($K$451,'03_Thresholds_Archetypes'!$A:$M,2,FALSE))</f>
        <v>0</v>
      </c>
      <c r="N451">
        <f>IF($K$451="","",VLOOKUP($K$451,'03_Thresholds_Archetypes'!$A:$M,3,FALSE))</f>
        <v>30</v>
      </c>
      <c r="O451">
        <f>IF($K$451="","",VLOOKUP($K$451,'03_Thresholds_Archetypes'!$A:$M,4,FALSE))</f>
        <v>50</v>
      </c>
      <c r="P451">
        <f>IF($K$451="","",VLOOKUP($K$451,'03_Thresholds_Archetypes'!$A:$M,5,FALSE))</f>
        <v>70</v>
      </c>
      <c r="Q451">
        <f>IF($K$451="","",VLOOKUP($K$451,'03_Thresholds_Archetypes'!$A:$M,6,FALSE))</f>
        <v>90</v>
      </c>
      <c r="R451">
        <f>IF($K$451="","",VLOOKUP($K$451,'03_Thresholds_Archetypes'!$A:$M,7,FALSE))</f>
        <v>1000000000</v>
      </c>
      <c r="S451">
        <f>IF($K$451="","",VLOOKUP($K$451,'03_Thresholds_Archetypes'!$A:$M,8,FALSE))</f>
        <v>-3</v>
      </c>
      <c r="T451">
        <f>IF($K$451="","",VLOOKUP($K$451,'03_Thresholds_Archetypes'!$A:$M,9,FALSE))</f>
        <v>-2</v>
      </c>
      <c r="U451">
        <f>IF($K$451="","",VLOOKUP($K$451,'03_Thresholds_Archetypes'!$A:$M,10,FALSE))</f>
        <v>0</v>
      </c>
      <c r="V451">
        <f>IF($K$451="","",VLOOKUP($K$451,'03_Thresholds_Archetypes'!$A:$M,11,FALSE))</f>
        <v>2</v>
      </c>
      <c r="W451">
        <f>IF($K$451="","",VLOOKUP($K$451,'03_Thresholds_Archetypes'!$A:$M,12,FALSE))</f>
        <v>3</v>
      </c>
      <c r="X451">
        <f>IF($K$451="","",VLOOKUP($K$451,'03_Thresholds_Archetypes'!$A:$M,13,FALSE))</f>
        <v>3</v>
      </c>
      <c r="Y451">
        <f>IF($K$451="","",LOOKUP($L451,$M451:$R451,$S451:$X451))</f>
        <v>-3</v>
      </c>
      <c r="Z451">
        <f>IFERROR(VLOOKUP($A$451,'02_Benchmarks_by_NACE'!$A:$J,7,FALSE),"")</f>
        <v>49.5</v>
      </c>
      <c r="AA451">
        <f>IFERROR(VLOOKUP($A$451,'02_Benchmarks_by_NACE'!$A:$J,8,FALSE),"")</f>
        <v>74.25</v>
      </c>
      <c r="AB451">
        <f>IFERROR(VLOOKUP($A$451,'02_Benchmarks_by_NACE'!$A:$J,9,FALSE),"")</f>
        <v>100</v>
      </c>
      <c r="AC451">
        <f>IF(Z451="","",IF(LOWER($G$451)="lower_is_better",IF($L451&lt;=Z451*0.4,3,IF($L451&lt;=Z451*0.7,2,IF($L451&lt;=Z451,0,IF($L451&lt;=AB451,-2,-3)))),IF($L451&gt;=Z451*1.6,3,IF($L451&gt;=Z451*1.3,2,IF($L451&gt;=Z451,0,IF($L451&gt;=Z451/2,-2,-3))))))</f>
        <v>-3</v>
      </c>
      <c r="AD451">
        <f>IF($K$451&lt;&gt;"",Y451,IF(Z451&lt;&gt;"",AC451,""))</f>
        <v>-3</v>
      </c>
      <c r="AE451">
        <f>IF(AD451="","",VLOOKUP(AD451,'04_WUStG_Mapping'!$A:$B,2,TRUE))</f>
        <v>25</v>
      </c>
    </row>
    <row r="452" spans="1:31" x14ac:dyDescent="0.2">
      <c r="A452" t="s">
        <v>464</v>
      </c>
      <c r="B452" t="s">
        <v>651</v>
      </c>
      <c r="C452" t="s">
        <v>732</v>
      </c>
      <c r="D452" t="s">
        <v>888</v>
      </c>
      <c r="E452" t="s">
        <v>1388</v>
      </c>
      <c r="F452" t="s">
        <v>1602</v>
      </c>
      <c r="G452" t="s">
        <v>1626</v>
      </c>
      <c r="H452" t="s">
        <v>1666</v>
      </c>
      <c r="I452" t="s">
        <v>1692</v>
      </c>
      <c r="J452" t="s">
        <v>1710</v>
      </c>
      <c r="K452" t="s">
        <v>1753</v>
      </c>
      <c r="M452">
        <f>IF($K$452="","",VLOOKUP($K$452,'03_Thresholds_Archetypes'!$A:$M,2,FALSE))</f>
        <v>0</v>
      </c>
      <c r="N452">
        <f>IF($K$452="","",VLOOKUP($K$452,'03_Thresholds_Archetypes'!$A:$M,3,FALSE))</f>
        <v>30</v>
      </c>
      <c r="O452">
        <f>IF($K$452="","",VLOOKUP($K$452,'03_Thresholds_Archetypes'!$A:$M,4,FALSE))</f>
        <v>50</v>
      </c>
      <c r="P452">
        <f>IF($K$452="","",VLOOKUP($K$452,'03_Thresholds_Archetypes'!$A:$M,5,FALSE))</f>
        <v>70</v>
      </c>
      <c r="Q452">
        <f>IF($K$452="","",VLOOKUP($K$452,'03_Thresholds_Archetypes'!$A:$M,6,FALSE))</f>
        <v>90</v>
      </c>
      <c r="R452">
        <f>IF($K$452="","",VLOOKUP($K$452,'03_Thresholds_Archetypes'!$A:$M,7,FALSE))</f>
        <v>1000000000</v>
      </c>
      <c r="S452">
        <f>IF($K$452="","",VLOOKUP($K$452,'03_Thresholds_Archetypes'!$A:$M,8,FALSE))</f>
        <v>-3</v>
      </c>
      <c r="T452">
        <f>IF($K$452="","",VLOOKUP($K$452,'03_Thresholds_Archetypes'!$A:$M,9,FALSE))</f>
        <v>-2</v>
      </c>
      <c r="U452">
        <f>IF($K$452="","",VLOOKUP($K$452,'03_Thresholds_Archetypes'!$A:$M,10,FALSE))</f>
        <v>0</v>
      </c>
      <c r="V452">
        <f>IF($K$452="","",VLOOKUP($K$452,'03_Thresholds_Archetypes'!$A:$M,11,FALSE))</f>
        <v>2</v>
      </c>
      <c r="W452">
        <f>IF($K$452="","",VLOOKUP($K$452,'03_Thresholds_Archetypes'!$A:$M,12,FALSE))</f>
        <v>3</v>
      </c>
      <c r="X452">
        <f>IF($K$452="","",VLOOKUP($K$452,'03_Thresholds_Archetypes'!$A:$M,13,FALSE))</f>
        <v>3</v>
      </c>
      <c r="Y452">
        <f>IF($K$452="","",LOOKUP($L452,$M452:$R452,$S452:$X452))</f>
        <v>-3</v>
      </c>
      <c r="Z452">
        <f>IFERROR(VLOOKUP($A$452,'02_Benchmarks_by_NACE'!$A:$J,7,FALSE),"")</f>
        <v>50</v>
      </c>
      <c r="AA452">
        <f>IFERROR(VLOOKUP($A$452,'02_Benchmarks_by_NACE'!$A:$J,8,FALSE),"")</f>
        <v>75</v>
      </c>
      <c r="AB452">
        <f>IFERROR(VLOOKUP($A$452,'02_Benchmarks_by_NACE'!$A:$J,9,FALSE),"")</f>
        <v>100</v>
      </c>
      <c r="AC452">
        <f>IF(Z452="","",IF(LOWER($G$452)="lower_is_better",IF($L452&lt;=Z452*0.4,3,IF($L452&lt;=Z452*0.7,2,IF($L452&lt;=Z452,0,IF($L452&lt;=AB452,-2,-3)))),IF($L452&gt;=Z452*1.6,3,IF($L452&gt;=Z452*1.3,2,IF($L452&gt;=Z452,0,IF($L452&gt;=Z452/2,-2,-3))))))</f>
        <v>-3</v>
      </c>
      <c r="AD452">
        <f>IF($K$452&lt;&gt;"",Y452,IF(Z452&lt;&gt;"",AC452,""))</f>
        <v>-3</v>
      </c>
      <c r="AE452">
        <f>IF(AD452="","",VLOOKUP(AD452,'04_WUStG_Mapping'!$A:$B,2,TRUE))</f>
        <v>25</v>
      </c>
    </row>
    <row r="453" spans="1:31" x14ac:dyDescent="0.2">
      <c r="A453" t="s">
        <v>465</v>
      </c>
      <c r="B453" t="s">
        <v>651</v>
      </c>
      <c r="C453" t="s">
        <v>732</v>
      </c>
      <c r="D453" t="s">
        <v>888</v>
      </c>
      <c r="E453" t="s">
        <v>1389</v>
      </c>
      <c r="F453" t="s">
        <v>1618</v>
      </c>
      <c r="G453" t="s">
        <v>1627</v>
      </c>
      <c r="H453" t="s">
        <v>1665</v>
      </c>
      <c r="I453" t="s">
        <v>1692</v>
      </c>
      <c r="J453" t="s">
        <v>1700</v>
      </c>
      <c r="K453" t="s">
        <v>1775</v>
      </c>
      <c r="M453" t="e">
        <f>IF($K$453="","",VLOOKUP($K$453,'03_Thresholds_Archetypes'!$A:$M,2,FALSE))</f>
        <v>#N/A</v>
      </c>
      <c r="N453" t="e">
        <f>IF($K$453="","",VLOOKUP($K$453,'03_Thresholds_Archetypes'!$A:$M,3,FALSE))</f>
        <v>#N/A</v>
      </c>
      <c r="O453" t="e">
        <f>IF($K$453="","",VLOOKUP($K$453,'03_Thresholds_Archetypes'!$A:$M,4,FALSE))</f>
        <v>#N/A</v>
      </c>
      <c r="P453" t="e">
        <f>IF($K$453="","",VLOOKUP($K$453,'03_Thresholds_Archetypes'!$A:$M,5,FALSE))</f>
        <v>#N/A</v>
      </c>
      <c r="Q453" t="e">
        <f>IF($K$453="","",VLOOKUP($K$453,'03_Thresholds_Archetypes'!$A:$M,6,FALSE))</f>
        <v>#N/A</v>
      </c>
      <c r="R453" t="e">
        <f>IF($K$453="","",VLOOKUP($K$453,'03_Thresholds_Archetypes'!$A:$M,7,FALSE))</f>
        <v>#N/A</v>
      </c>
      <c r="S453" t="e">
        <f>IF($K$453="","",VLOOKUP($K$453,'03_Thresholds_Archetypes'!$A:$M,8,FALSE))</f>
        <v>#N/A</v>
      </c>
      <c r="T453" t="e">
        <f>IF($K$453="","",VLOOKUP($K$453,'03_Thresholds_Archetypes'!$A:$M,9,FALSE))</f>
        <v>#N/A</v>
      </c>
      <c r="U453" t="e">
        <f>IF($K$453="","",VLOOKUP($K$453,'03_Thresholds_Archetypes'!$A:$M,10,FALSE))</f>
        <v>#N/A</v>
      </c>
      <c r="V453" t="e">
        <f>IF($K$453="","",VLOOKUP($K$453,'03_Thresholds_Archetypes'!$A:$M,11,FALSE))</f>
        <v>#N/A</v>
      </c>
      <c r="W453" t="e">
        <f>IF($K$453="","",VLOOKUP($K$453,'03_Thresholds_Archetypes'!$A:$M,12,FALSE))</f>
        <v>#N/A</v>
      </c>
      <c r="X453" t="e">
        <f>IF($K$453="","",VLOOKUP($K$453,'03_Thresholds_Archetypes'!$A:$M,13,FALSE))</f>
        <v>#N/A</v>
      </c>
      <c r="Y453" t="e">
        <f>IF($K$453="","",LOOKUP($L453,$M453:$R453,$S453:$X453))</f>
        <v>#N/A</v>
      </c>
      <c r="Z453">
        <f>IFERROR(VLOOKUP($A$453,'02_Benchmarks_by_NACE'!$A:$J,7,FALSE),"")</f>
        <v>1</v>
      </c>
      <c r="AA453">
        <f>IFERROR(VLOOKUP($A$453,'02_Benchmarks_by_NACE'!$A:$J,8,FALSE),"")</f>
        <v>1.5</v>
      </c>
      <c r="AB453">
        <f>IFERROR(VLOOKUP($A$453,'02_Benchmarks_by_NACE'!$A:$J,9,FALSE),"")</f>
        <v>2.5</v>
      </c>
      <c r="AC453">
        <f>IF(Z453="","",IF(LOWER($G$453)="lower_is_better",IF($L453&lt;=Z453*0.4,3,IF($L453&lt;=Z453*0.7,2,IF($L453&lt;=Z453,0,IF($L453&lt;=AB453,-2,-3)))),IF($L453&gt;=Z453*1.6,3,IF($L453&gt;=Z453*1.3,2,IF($L453&gt;=Z453,0,IF($L453&gt;=Z453/2,-2,-3))))))</f>
        <v>3</v>
      </c>
      <c r="AD453" t="e">
        <f>IF($K$453&lt;&gt;"",Y453,IF(Z453&lt;&gt;"",AC453,""))</f>
        <v>#N/A</v>
      </c>
      <c r="AE453" t="e">
        <f>IF(AD453="","",VLOOKUP(AD453,'04_WUStG_Mapping'!$A:$B,2,TRUE))</f>
        <v>#N/A</v>
      </c>
    </row>
    <row r="454" spans="1:31" x14ac:dyDescent="0.2">
      <c r="A454" t="s">
        <v>466</v>
      </c>
      <c r="B454" t="s">
        <v>651</v>
      </c>
      <c r="C454" t="s">
        <v>732</v>
      </c>
      <c r="D454" t="s">
        <v>888</v>
      </c>
      <c r="E454" t="s">
        <v>1390</v>
      </c>
      <c r="F454" t="s">
        <v>1619</v>
      </c>
      <c r="G454" t="s">
        <v>1627</v>
      </c>
      <c r="H454" t="s">
        <v>1677</v>
      </c>
      <c r="I454" t="s">
        <v>1692</v>
      </c>
      <c r="J454" t="s">
        <v>1711</v>
      </c>
      <c r="K454" t="s">
        <v>1757</v>
      </c>
      <c r="M454">
        <f>IF($K$454="","",VLOOKUP($K$454,'03_Thresholds_Archetypes'!$A:$M,2,FALSE))</f>
        <v>0</v>
      </c>
      <c r="N454">
        <f>IF($K$454="","",VLOOKUP($K$454,'03_Thresholds_Archetypes'!$A:$M,3,FALSE))</f>
        <v>1.2</v>
      </c>
      <c r="O454">
        <f>IF($K$454="","",VLOOKUP($K$454,'03_Thresholds_Archetypes'!$A:$M,4,FALSE))</f>
        <v>1.4</v>
      </c>
      <c r="P454">
        <f>IF($K$454="","",VLOOKUP($K$454,'03_Thresholds_Archetypes'!$A:$M,5,FALSE))</f>
        <v>1.6</v>
      </c>
      <c r="Q454">
        <f>IF($K$454="","",VLOOKUP($K$454,'03_Thresholds_Archetypes'!$A:$M,6,FALSE))</f>
        <v>1.8</v>
      </c>
      <c r="R454">
        <f>IF($K$454="","",VLOOKUP($K$454,'03_Thresholds_Archetypes'!$A:$M,7,FALSE))</f>
        <v>1000000000</v>
      </c>
      <c r="S454">
        <f>IF($K$454="","",VLOOKUP($K$454,'03_Thresholds_Archetypes'!$A:$M,8,FALSE))</f>
        <v>3</v>
      </c>
      <c r="T454">
        <f>IF($K$454="","",VLOOKUP($K$454,'03_Thresholds_Archetypes'!$A:$M,9,FALSE))</f>
        <v>2</v>
      </c>
      <c r="U454">
        <f>IF($K$454="","",VLOOKUP($K$454,'03_Thresholds_Archetypes'!$A:$M,10,FALSE))</f>
        <v>0</v>
      </c>
      <c r="V454">
        <f>IF($K$454="","",VLOOKUP($K$454,'03_Thresholds_Archetypes'!$A:$M,11,FALSE))</f>
        <v>-2</v>
      </c>
      <c r="W454">
        <f>IF($K$454="","",VLOOKUP($K$454,'03_Thresholds_Archetypes'!$A:$M,12,FALSE))</f>
        <v>-3</v>
      </c>
      <c r="X454">
        <f>IF($K$454="","",VLOOKUP($K$454,'03_Thresholds_Archetypes'!$A:$M,13,FALSE))</f>
        <v>-3</v>
      </c>
      <c r="Y454">
        <f>IF($K$454="","",LOOKUP($L454,$M454:$R454,$S454:$X454))</f>
        <v>3</v>
      </c>
      <c r="Z454">
        <f>IFERROR(VLOOKUP($A$454,'02_Benchmarks_by_NACE'!$A:$J,7,FALSE),"")</f>
        <v>1.5049999999999999</v>
      </c>
      <c r="AA454">
        <f>IFERROR(VLOOKUP($A$454,'02_Benchmarks_by_NACE'!$A:$J,8,FALSE),"")</f>
        <v>2.2574999999999998</v>
      </c>
      <c r="AB454">
        <f>IFERROR(VLOOKUP($A$454,'02_Benchmarks_by_NACE'!$A:$J,9,FALSE),"")</f>
        <v>3.7625000000000002</v>
      </c>
      <c r="AC454">
        <f>IF(Z454="","",IF(LOWER($G$454)="lower_is_better",IF($L454&lt;=Z454*0.4,3,IF($L454&lt;=Z454*0.7,2,IF($L454&lt;=Z454,0,IF($L454&lt;=AB454,-2,-3)))),IF($L454&gt;=Z454*1.6,3,IF($L454&gt;=Z454*1.3,2,IF($L454&gt;=Z454,0,IF($L454&gt;=Z454/2,-2,-3))))))</f>
        <v>3</v>
      </c>
      <c r="AD454">
        <f>IF($K$454&lt;&gt;"",Y454,IF(Z454&lt;&gt;"",AC454,""))</f>
        <v>3</v>
      </c>
      <c r="AE454">
        <f>IF(AD454="","",VLOOKUP(AD454,'04_WUStG_Mapping'!$A:$B,2,TRUE))</f>
        <v>0</v>
      </c>
    </row>
    <row r="455" spans="1:31" x14ac:dyDescent="0.2">
      <c r="A455" t="s">
        <v>467</v>
      </c>
      <c r="B455" t="s">
        <v>651</v>
      </c>
      <c r="C455" t="s">
        <v>737</v>
      </c>
      <c r="D455" t="s">
        <v>889</v>
      </c>
      <c r="E455" t="s">
        <v>1391</v>
      </c>
      <c r="F455" t="s">
        <v>1611</v>
      </c>
      <c r="G455" t="s">
        <v>1627</v>
      </c>
      <c r="H455" t="s">
        <v>1668</v>
      </c>
      <c r="I455" t="s">
        <v>1689</v>
      </c>
      <c r="J455" t="s">
        <v>1705</v>
      </c>
      <c r="K455" t="s">
        <v>1775</v>
      </c>
      <c r="M455" t="e">
        <f>IF($K$455="","",VLOOKUP($K$455,'03_Thresholds_Archetypes'!$A:$M,2,FALSE))</f>
        <v>#N/A</v>
      </c>
      <c r="N455" t="e">
        <f>IF($K$455="","",VLOOKUP($K$455,'03_Thresholds_Archetypes'!$A:$M,3,FALSE))</f>
        <v>#N/A</v>
      </c>
      <c r="O455" t="e">
        <f>IF($K$455="","",VLOOKUP($K$455,'03_Thresholds_Archetypes'!$A:$M,4,FALSE))</f>
        <v>#N/A</v>
      </c>
      <c r="P455" t="e">
        <f>IF($K$455="","",VLOOKUP($K$455,'03_Thresholds_Archetypes'!$A:$M,5,FALSE))</f>
        <v>#N/A</v>
      </c>
      <c r="Q455" t="e">
        <f>IF($K$455="","",VLOOKUP($K$455,'03_Thresholds_Archetypes'!$A:$M,6,FALSE))</f>
        <v>#N/A</v>
      </c>
      <c r="R455" t="e">
        <f>IF($K$455="","",VLOOKUP($K$455,'03_Thresholds_Archetypes'!$A:$M,7,FALSE))</f>
        <v>#N/A</v>
      </c>
      <c r="S455" t="e">
        <f>IF($K$455="","",VLOOKUP($K$455,'03_Thresholds_Archetypes'!$A:$M,8,FALSE))</f>
        <v>#N/A</v>
      </c>
      <c r="T455" t="e">
        <f>IF($K$455="","",VLOOKUP($K$455,'03_Thresholds_Archetypes'!$A:$M,9,FALSE))</f>
        <v>#N/A</v>
      </c>
      <c r="U455" t="e">
        <f>IF($K$455="","",VLOOKUP($K$455,'03_Thresholds_Archetypes'!$A:$M,10,FALSE))</f>
        <v>#N/A</v>
      </c>
      <c r="V455" t="e">
        <f>IF($K$455="","",VLOOKUP($K$455,'03_Thresholds_Archetypes'!$A:$M,11,FALSE))</f>
        <v>#N/A</v>
      </c>
      <c r="W455" t="e">
        <f>IF($K$455="","",VLOOKUP($K$455,'03_Thresholds_Archetypes'!$A:$M,12,FALSE))</f>
        <v>#N/A</v>
      </c>
      <c r="X455" t="e">
        <f>IF($K$455="","",VLOOKUP($K$455,'03_Thresholds_Archetypes'!$A:$M,13,FALSE))</f>
        <v>#N/A</v>
      </c>
      <c r="Y455" t="e">
        <f>IF($K$455="","",LOOKUP($L455,$M455:$R455,$S455:$X455))</f>
        <v>#N/A</v>
      </c>
      <c r="Z455">
        <f>IFERROR(VLOOKUP($A$455,'02_Benchmarks_by_NACE'!$A:$J,7,FALSE),"")</f>
        <v>1</v>
      </c>
      <c r="AA455">
        <f>IFERROR(VLOOKUP($A$455,'02_Benchmarks_by_NACE'!$A:$J,8,FALSE),"")</f>
        <v>1.5</v>
      </c>
      <c r="AB455">
        <f>IFERROR(VLOOKUP($A$455,'02_Benchmarks_by_NACE'!$A:$J,9,FALSE),"")</f>
        <v>2.5</v>
      </c>
      <c r="AC455">
        <f>IF(Z455="","",IF(LOWER($G$455)="lower_is_better",IF($L455&lt;=Z455*0.4,3,IF($L455&lt;=Z455*0.7,2,IF($L455&lt;=Z455,0,IF($L455&lt;=AB455,-2,-3)))),IF($L455&gt;=Z455*1.6,3,IF($L455&gt;=Z455*1.3,2,IF($L455&gt;=Z455,0,IF($L455&gt;=Z455/2,-2,-3))))))</f>
        <v>3</v>
      </c>
      <c r="AD455" t="e">
        <f>IF($K$455&lt;&gt;"",Y455,IF(Z455&lt;&gt;"",AC455,""))</f>
        <v>#N/A</v>
      </c>
      <c r="AE455" t="e">
        <f>IF(AD455="","",VLOOKUP(AD455,'04_WUStG_Mapping'!$A:$B,2,TRUE))</f>
        <v>#N/A</v>
      </c>
    </row>
    <row r="456" spans="1:31" x14ac:dyDescent="0.2">
      <c r="A456" t="s">
        <v>468</v>
      </c>
      <c r="B456" t="s">
        <v>651</v>
      </c>
      <c r="C456" t="s">
        <v>737</v>
      </c>
      <c r="D456" t="s">
        <v>889</v>
      </c>
      <c r="E456" t="s">
        <v>1392</v>
      </c>
      <c r="F456" t="s">
        <v>1612</v>
      </c>
      <c r="G456" t="s">
        <v>1626</v>
      </c>
      <c r="H456" t="s">
        <v>1669</v>
      </c>
      <c r="I456" t="s">
        <v>1689</v>
      </c>
      <c r="J456" t="s">
        <v>1706</v>
      </c>
      <c r="K456" t="s">
        <v>1754</v>
      </c>
      <c r="M456">
        <f>IF($K$456="","",VLOOKUP($K$456,'03_Thresholds_Archetypes'!$A:$M,2,FALSE))</f>
        <v>0</v>
      </c>
      <c r="N456">
        <f>IF($K$456="","",VLOOKUP($K$456,'03_Thresholds_Archetypes'!$A:$M,3,FALSE))</f>
        <v>0.4</v>
      </c>
      <c r="O456">
        <f>IF($K$456="","",VLOOKUP($K$456,'03_Thresholds_Archetypes'!$A:$M,4,FALSE))</f>
        <v>0.6</v>
      </c>
      <c r="P456">
        <f>IF($K$456="","",VLOOKUP($K$456,'03_Thresholds_Archetypes'!$A:$M,5,FALSE))</f>
        <v>0.75</v>
      </c>
      <c r="Q456">
        <f>IF($K$456="","",VLOOKUP($K$456,'03_Thresholds_Archetypes'!$A:$M,6,FALSE))</f>
        <v>0.9</v>
      </c>
      <c r="R456">
        <f>IF($K$456="","",VLOOKUP($K$456,'03_Thresholds_Archetypes'!$A:$M,7,FALSE))</f>
        <v>1000000000</v>
      </c>
      <c r="S456">
        <f>IF($K$456="","",VLOOKUP($K$456,'03_Thresholds_Archetypes'!$A:$M,8,FALSE))</f>
        <v>-3</v>
      </c>
      <c r="T456">
        <f>IF($K$456="","",VLOOKUP($K$456,'03_Thresholds_Archetypes'!$A:$M,9,FALSE))</f>
        <v>-2</v>
      </c>
      <c r="U456">
        <f>IF($K$456="","",VLOOKUP($K$456,'03_Thresholds_Archetypes'!$A:$M,10,FALSE))</f>
        <v>0</v>
      </c>
      <c r="V456">
        <f>IF($K$456="","",VLOOKUP($K$456,'03_Thresholds_Archetypes'!$A:$M,11,FALSE))</f>
        <v>2</v>
      </c>
      <c r="W456">
        <f>IF($K$456="","",VLOOKUP($K$456,'03_Thresholds_Archetypes'!$A:$M,12,FALSE))</f>
        <v>3</v>
      </c>
      <c r="X456">
        <f>IF($K$456="","",VLOOKUP($K$456,'03_Thresholds_Archetypes'!$A:$M,13,FALSE))</f>
        <v>3</v>
      </c>
      <c r="Y456">
        <f>IF($K$456="","",LOOKUP($L456,$M456:$R456,$S456:$X456))</f>
        <v>-3</v>
      </c>
      <c r="Z456">
        <f>IFERROR(VLOOKUP($A$456,'02_Benchmarks_by_NACE'!$A:$J,7,FALSE),"")</f>
        <v>4.95</v>
      </c>
      <c r="AA456">
        <f>IFERROR(VLOOKUP($A$456,'02_Benchmarks_by_NACE'!$A:$J,8,FALSE),"")</f>
        <v>1</v>
      </c>
      <c r="AB456">
        <f>IFERROR(VLOOKUP($A$456,'02_Benchmarks_by_NACE'!$A:$J,9,FALSE),"")</f>
        <v>1</v>
      </c>
      <c r="AC456">
        <f>IF(Z456="","",IF(LOWER($G$456)="lower_is_better",IF($L456&lt;=Z456*0.4,3,IF($L456&lt;=Z456*0.7,2,IF($L456&lt;=Z456,0,IF($L456&lt;=AB456,-2,-3)))),IF($L456&gt;=Z456*1.6,3,IF($L456&gt;=Z456*1.3,2,IF($L456&gt;=Z456,0,IF($L456&gt;=Z456/2,-2,-3))))))</f>
        <v>-3</v>
      </c>
      <c r="AD456">
        <f>IF($K$456&lt;&gt;"",Y456,IF(Z456&lt;&gt;"",AC456,""))</f>
        <v>-3</v>
      </c>
      <c r="AE456">
        <f>IF(AD456="","",VLOOKUP(AD456,'04_WUStG_Mapping'!$A:$B,2,TRUE))</f>
        <v>25</v>
      </c>
    </row>
    <row r="457" spans="1:31" x14ac:dyDescent="0.2">
      <c r="A457" t="s">
        <v>469</v>
      </c>
      <c r="B457" t="s">
        <v>651</v>
      </c>
      <c r="C457" t="s">
        <v>737</v>
      </c>
      <c r="D457" t="s">
        <v>889</v>
      </c>
      <c r="E457" t="s">
        <v>1393</v>
      </c>
      <c r="F457" t="s">
        <v>1602</v>
      </c>
      <c r="G457" t="s">
        <v>1626</v>
      </c>
      <c r="H457" t="s">
        <v>1670</v>
      </c>
      <c r="I457" t="s">
        <v>1688</v>
      </c>
      <c r="J457" t="s">
        <v>1700</v>
      </c>
      <c r="K457" t="s">
        <v>1753</v>
      </c>
      <c r="M457">
        <f>IF($K$457="","",VLOOKUP($K$457,'03_Thresholds_Archetypes'!$A:$M,2,FALSE))</f>
        <v>0</v>
      </c>
      <c r="N457">
        <f>IF($K$457="","",VLOOKUP($K$457,'03_Thresholds_Archetypes'!$A:$M,3,FALSE))</f>
        <v>30</v>
      </c>
      <c r="O457">
        <f>IF($K$457="","",VLOOKUP($K$457,'03_Thresholds_Archetypes'!$A:$M,4,FALSE))</f>
        <v>50</v>
      </c>
      <c r="P457">
        <f>IF($K$457="","",VLOOKUP($K$457,'03_Thresholds_Archetypes'!$A:$M,5,FALSE))</f>
        <v>70</v>
      </c>
      <c r="Q457">
        <f>IF($K$457="","",VLOOKUP($K$457,'03_Thresholds_Archetypes'!$A:$M,6,FALSE))</f>
        <v>90</v>
      </c>
      <c r="R457">
        <f>IF($K$457="","",VLOOKUP($K$457,'03_Thresholds_Archetypes'!$A:$M,7,FALSE))</f>
        <v>1000000000</v>
      </c>
      <c r="S457">
        <f>IF($K$457="","",VLOOKUP($K$457,'03_Thresholds_Archetypes'!$A:$M,8,FALSE))</f>
        <v>-3</v>
      </c>
      <c r="T457">
        <f>IF($K$457="","",VLOOKUP($K$457,'03_Thresholds_Archetypes'!$A:$M,9,FALSE))</f>
        <v>-2</v>
      </c>
      <c r="U457">
        <f>IF($K$457="","",VLOOKUP($K$457,'03_Thresholds_Archetypes'!$A:$M,10,FALSE))</f>
        <v>0</v>
      </c>
      <c r="V457">
        <f>IF($K$457="","",VLOOKUP($K$457,'03_Thresholds_Archetypes'!$A:$M,11,FALSE))</f>
        <v>2</v>
      </c>
      <c r="W457">
        <f>IF($K$457="","",VLOOKUP($K$457,'03_Thresholds_Archetypes'!$A:$M,12,FALSE))</f>
        <v>3</v>
      </c>
      <c r="X457">
        <f>IF($K$457="","",VLOOKUP($K$457,'03_Thresholds_Archetypes'!$A:$M,13,FALSE))</f>
        <v>3</v>
      </c>
      <c r="Y457">
        <f>IF($K$457="","",LOOKUP($L457,$M457:$R457,$S457:$X457))</f>
        <v>-3</v>
      </c>
      <c r="Z457">
        <f>IFERROR(VLOOKUP($A$457,'02_Benchmarks_by_NACE'!$A:$J,7,FALSE),"")</f>
        <v>39.5</v>
      </c>
      <c r="AA457">
        <f>IFERROR(VLOOKUP($A$457,'02_Benchmarks_by_NACE'!$A:$J,8,FALSE),"")</f>
        <v>59.25</v>
      </c>
      <c r="AB457">
        <f>IFERROR(VLOOKUP($A$457,'02_Benchmarks_by_NACE'!$A:$J,9,FALSE),"")</f>
        <v>98.75</v>
      </c>
      <c r="AC457">
        <f>IF(Z457="","",IF(LOWER($G$457)="lower_is_better",IF($L457&lt;=Z457*0.4,3,IF($L457&lt;=Z457*0.7,2,IF($L457&lt;=Z457,0,IF($L457&lt;=AB457,-2,-3)))),IF($L457&gt;=Z457*1.6,3,IF($L457&gt;=Z457*1.3,2,IF($L457&gt;=Z457,0,IF($L457&gt;=Z457/2,-2,-3))))))</f>
        <v>-3</v>
      </c>
      <c r="AD457">
        <f>IF($K$457&lt;&gt;"",Y457,IF(Z457&lt;&gt;"",AC457,""))</f>
        <v>-3</v>
      </c>
      <c r="AE457">
        <f>IF(AD457="","",VLOOKUP(AD457,'04_WUStG_Mapping'!$A:$B,2,TRUE))</f>
        <v>25</v>
      </c>
    </row>
    <row r="458" spans="1:31" x14ac:dyDescent="0.2">
      <c r="A458" t="s">
        <v>470</v>
      </c>
      <c r="B458" t="s">
        <v>651</v>
      </c>
      <c r="C458" t="s">
        <v>738</v>
      </c>
      <c r="D458" t="s">
        <v>890</v>
      </c>
      <c r="E458" t="s">
        <v>1394</v>
      </c>
      <c r="F458" t="s">
        <v>1620</v>
      </c>
      <c r="G458" t="s">
        <v>1627</v>
      </c>
      <c r="H458" t="s">
        <v>1678</v>
      </c>
      <c r="I458" t="s">
        <v>1684</v>
      </c>
      <c r="J458" t="s">
        <v>1712</v>
      </c>
      <c r="K458" t="s">
        <v>1775</v>
      </c>
      <c r="M458" t="e">
        <f>IF($K$458="","",VLOOKUP($K$458,'03_Thresholds_Archetypes'!$A:$M,2,FALSE))</f>
        <v>#N/A</v>
      </c>
      <c r="N458" t="e">
        <f>IF($K$458="","",VLOOKUP($K$458,'03_Thresholds_Archetypes'!$A:$M,3,FALSE))</f>
        <v>#N/A</v>
      </c>
      <c r="O458" t="e">
        <f>IF($K$458="","",VLOOKUP($K$458,'03_Thresholds_Archetypes'!$A:$M,4,FALSE))</f>
        <v>#N/A</v>
      </c>
      <c r="P458" t="e">
        <f>IF($K$458="","",VLOOKUP($K$458,'03_Thresholds_Archetypes'!$A:$M,5,FALSE))</f>
        <v>#N/A</v>
      </c>
      <c r="Q458" t="e">
        <f>IF($K$458="","",VLOOKUP($K$458,'03_Thresholds_Archetypes'!$A:$M,6,FALSE))</f>
        <v>#N/A</v>
      </c>
      <c r="R458" t="e">
        <f>IF($K$458="","",VLOOKUP($K$458,'03_Thresholds_Archetypes'!$A:$M,7,FALSE))</f>
        <v>#N/A</v>
      </c>
      <c r="S458" t="e">
        <f>IF($K$458="","",VLOOKUP($K$458,'03_Thresholds_Archetypes'!$A:$M,8,FALSE))</f>
        <v>#N/A</v>
      </c>
      <c r="T458" t="e">
        <f>IF($K$458="","",VLOOKUP($K$458,'03_Thresholds_Archetypes'!$A:$M,9,FALSE))</f>
        <v>#N/A</v>
      </c>
      <c r="U458" t="e">
        <f>IF($K$458="","",VLOOKUP($K$458,'03_Thresholds_Archetypes'!$A:$M,10,FALSE))</f>
        <v>#N/A</v>
      </c>
      <c r="V458" t="e">
        <f>IF($K$458="","",VLOOKUP($K$458,'03_Thresholds_Archetypes'!$A:$M,11,FALSE))</f>
        <v>#N/A</v>
      </c>
      <c r="W458" t="e">
        <f>IF($K$458="","",VLOOKUP($K$458,'03_Thresholds_Archetypes'!$A:$M,12,FALSE))</f>
        <v>#N/A</v>
      </c>
      <c r="X458" t="e">
        <f>IF($K$458="","",VLOOKUP($K$458,'03_Thresholds_Archetypes'!$A:$M,13,FALSE))</f>
        <v>#N/A</v>
      </c>
      <c r="Y458" t="e">
        <f>IF($K$458="","",LOOKUP($L458,$M458:$R458,$S458:$X458))</f>
        <v>#N/A</v>
      </c>
      <c r="Z458">
        <f>IFERROR(VLOOKUP($A$458,'02_Benchmarks_by_NACE'!$A:$J,7,FALSE),"")</f>
        <v>175.5</v>
      </c>
      <c r="AA458">
        <f>IFERROR(VLOOKUP($A$458,'02_Benchmarks_by_NACE'!$A:$J,8,FALSE),"")</f>
        <v>263.25</v>
      </c>
      <c r="AB458">
        <f>IFERROR(VLOOKUP($A$458,'02_Benchmarks_by_NACE'!$A:$J,9,FALSE),"")</f>
        <v>438.75</v>
      </c>
      <c r="AC458">
        <f>IF(Z458="","",IF(LOWER($G$458)="lower_is_better",IF($L458&lt;=Z458*0.4,3,IF($L458&lt;=Z458*0.7,2,IF($L458&lt;=Z458,0,IF($L458&lt;=AB458,-2,-3)))),IF($L458&gt;=Z458*1.6,3,IF($L458&gt;=Z458*1.3,2,IF($L458&gt;=Z458,0,IF($L458&gt;=Z458/2,-2,-3))))))</f>
        <v>3</v>
      </c>
      <c r="AD458" t="e">
        <f>IF($K$458&lt;&gt;"",Y458,IF(Z458&lt;&gt;"",AC458,""))</f>
        <v>#N/A</v>
      </c>
      <c r="AE458" t="e">
        <f>IF(AD458="","",VLOOKUP(AD458,'04_WUStG_Mapping'!$A:$B,2,TRUE))</f>
        <v>#N/A</v>
      </c>
    </row>
    <row r="459" spans="1:31" x14ac:dyDescent="0.2">
      <c r="A459" t="s">
        <v>471</v>
      </c>
      <c r="B459" t="s">
        <v>651</v>
      </c>
      <c r="C459" t="s">
        <v>738</v>
      </c>
      <c r="D459" t="s">
        <v>890</v>
      </c>
      <c r="E459" t="s">
        <v>1395</v>
      </c>
      <c r="F459" t="s">
        <v>1621</v>
      </c>
      <c r="G459" t="s">
        <v>1626</v>
      </c>
      <c r="H459" t="s">
        <v>1666</v>
      </c>
      <c r="I459" t="s">
        <v>1695</v>
      </c>
      <c r="J459" t="s">
        <v>1712</v>
      </c>
      <c r="K459" t="s">
        <v>1753</v>
      </c>
      <c r="M459">
        <f>IF($K$459="","",VLOOKUP($K$459,'03_Thresholds_Archetypes'!$A:$M,2,FALSE))</f>
        <v>0</v>
      </c>
      <c r="N459">
        <f>IF($K$459="","",VLOOKUP($K$459,'03_Thresholds_Archetypes'!$A:$M,3,FALSE))</f>
        <v>30</v>
      </c>
      <c r="O459">
        <f>IF($K$459="","",VLOOKUP($K$459,'03_Thresholds_Archetypes'!$A:$M,4,FALSE))</f>
        <v>50</v>
      </c>
      <c r="P459">
        <f>IF($K$459="","",VLOOKUP($K$459,'03_Thresholds_Archetypes'!$A:$M,5,FALSE))</f>
        <v>70</v>
      </c>
      <c r="Q459">
        <f>IF($K$459="","",VLOOKUP($K$459,'03_Thresholds_Archetypes'!$A:$M,6,FALSE))</f>
        <v>90</v>
      </c>
      <c r="R459">
        <f>IF($K$459="","",VLOOKUP($K$459,'03_Thresholds_Archetypes'!$A:$M,7,FALSE))</f>
        <v>1000000000</v>
      </c>
      <c r="S459">
        <f>IF($K$459="","",VLOOKUP($K$459,'03_Thresholds_Archetypes'!$A:$M,8,FALSE))</f>
        <v>-3</v>
      </c>
      <c r="T459">
        <f>IF($K$459="","",VLOOKUP($K$459,'03_Thresholds_Archetypes'!$A:$M,9,FALSE))</f>
        <v>-2</v>
      </c>
      <c r="U459">
        <f>IF($K$459="","",VLOOKUP($K$459,'03_Thresholds_Archetypes'!$A:$M,10,FALSE))</f>
        <v>0</v>
      </c>
      <c r="V459">
        <f>IF($K$459="","",VLOOKUP($K$459,'03_Thresholds_Archetypes'!$A:$M,11,FALSE))</f>
        <v>2</v>
      </c>
      <c r="W459">
        <f>IF($K$459="","",VLOOKUP($K$459,'03_Thresholds_Archetypes'!$A:$M,12,FALSE))</f>
        <v>3</v>
      </c>
      <c r="X459">
        <f>IF($K$459="","",VLOOKUP($K$459,'03_Thresholds_Archetypes'!$A:$M,13,FALSE))</f>
        <v>3</v>
      </c>
      <c r="Y459">
        <f>IF($K$459="","",LOOKUP($L459,$M459:$R459,$S459:$X459))</f>
        <v>-3</v>
      </c>
      <c r="Z459">
        <f>IFERROR(VLOOKUP($A$459,'02_Benchmarks_by_NACE'!$A:$J,7,FALSE),"")</f>
        <v>50</v>
      </c>
      <c r="AA459">
        <f>IFERROR(VLOOKUP($A$459,'02_Benchmarks_by_NACE'!$A:$J,8,FALSE),"")</f>
        <v>75</v>
      </c>
      <c r="AB459">
        <f>IFERROR(VLOOKUP($A$459,'02_Benchmarks_by_NACE'!$A:$J,9,FALSE),"")</f>
        <v>100</v>
      </c>
      <c r="AC459">
        <f>IF(Z459="","",IF(LOWER($G$459)="lower_is_better",IF($L459&lt;=Z459*0.4,3,IF($L459&lt;=Z459*0.7,2,IF($L459&lt;=Z459,0,IF($L459&lt;=AB459,-2,-3)))),IF($L459&gt;=Z459*1.6,3,IF($L459&gt;=Z459*1.3,2,IF($L459&gt;=Z459,0,IF($L459&gt;=Z459/2,-2,-3))))))</f>
        <v>-3</v>
      </c>
      <c r="AD459">
        <f>IF($K$459&lt;&gt;"",Y459,IF(Z459&lt;&gt;"",AC459,""))</f>
        <v>-3</v>
      </c>
      <c r="AE459">
        <f>IF(AD459="","",VLOOKUP(AD459,'04_WUStG_Mapping'!$A:$B,2,TRUE))</f>
        <v>25</v>
      </c>
    </row>
    <row r="460" spans="1:31" x14ac:dyDescent="0.2">
      <c r="A460" t="s">
        <v>472</v>
      </c>
      <c r="B460" t="s">
        <v>651</v>
      </c>
      <c r="C460" t="s">
        <v>738</v>
      </c>
      <c r="D460" t="s">
        <v>890</v>
      </c>
      <c r="E460" t="s">
        <v>1396</v>
      </c>
      <c r="F460" t="s">
        <v>1621</v>
      </c>
      <c r="G460" t="s">
        <v>1626</v>
      </c>
      <c r="H460" t="s">
        <v>1666</v>
      </c>
      <c r="I460" t="s">
        <v>1695</v>
      </c>
      <c r="J460" t="s">
        <v>1712</v>
      </c>
      <c r="K460" t="s">
        <v>1753</v>
      </c>
      <c r="M460">
        <f>IF($K$460="","",VLOOKUP($K$460,'03_Thresholds_Archetypes'!$A:$M,2,FALSE))</f>
        <v>0</v>
      </c>
      <c r="N460">
        <f>IF($K$460="","",VLOOKUP($K$460,'03_Thresholds_Archetypes'!$A:$M,3,FALSE))</f>
        <v>30</v>
      </c>
      <c r="O460">
        <f>IF($K$460="","",VLOOKUP($K$460,'03_Thresholds_Archetypes'!$A:$M,4,FALSE))</f>
        <v>50</v>
      </c>
      <c r="P460">
        <f>IF($K$460="","",VLOOKUP($K$460,'03_Thresholds_Archetypes'!$A:$M,5,FALSE))</f>
        <v>70</v>
      </c>
      <c r="Q460">
        <f>IF($K$460="","",VLOOKUP($K$460,'03_Thresholds_Archetypes'!$A:$M,6,FALSE))</f>
        <v>90</v>
      </c>
      <c r="R460">
        <f>IF($K$460="","",VLOOKUP($K$460,'03_Thresholds_Archetypes'!$A:$M,7,FALSE))</f>
        <v>1000000000</v>
      </c>
      <c r="S460">
        <f>IF($K$460="","",VLOOKUP($K$460,'03_Thresholds_Archetypes'!$A:$M,8,FALSE))</f>
        <v>-3</v>
      </c>
      <c r="T460">
        <f>IF($K$460="","",VLOOKUP($K$460,'03_Thresholds_Archetypes'!$A:$M,9,FALSE))</f>
        <v>-2</v>
      </c>
      <c r="U460">
        <f>IF($K$460="","",VLOOKUP($K$460,'03_Thresholds_Archetypes'!$A:$M,10,FALSE))</f>
        <v>0</v>
      </c>
      <c r="V460">
        <f>IF($K$460="","",VLOOKUP($K$460,'03_Thresholds_Archetypes'!$A:$M,11,FALSE))</f>
        <v>2</v>
      </c>
      <c r="W460">
        <f>IF($K$460="","",VLOOKUP($K$460,'03_Thresholds_Archetypes'!$A:$M,12,FALSE))</f>
        <v>3</v>
      </c>
      <c r="X460">
        <f>IF($K$460="","",VLOOKUP($K$460,'03_Thresholds_Archetypes'!$A:$M,13,FALSE))</f>
        <v>3</v>
      </c>
      <c r="Y460">
        <f>IF($K$460="","",LOOKUP($L460,$M460:$R460,$S460:$X460))</f>
        <v>-3</v>
      </c>
      <c r="Z460">
        <f>IFERROR(VLOOKUP($A$460,'02_Benchmarks_by_NACE'!$A:$J,7,FALSE),"")</f>
        <v>50</v>
      </c>
      <c r="AA460">
        <f>IFERROR(VLOOKUP($A$460,'02_Benchmarks_by_NACE'!$A:$J,8,FALSE),"")</f>
        <v>75</v>
      </c>
      <c r="AB460">
        <f>IFERROR(VLOOKUP($A$460,'02_Benchmarks_by_NACE'!$A:$J,9,FALSE),"")</f>
        <v>100</v>
      </c>
      <c r="AC460">
        <f>IF(Z460="","",IF(LOWER($G$460)="lower_is_better",IF($L460&lt;=Z460*0.4,3,IF($L460&lt;=Z460*0.7,2,IF($L460&lt;=Z460,0,IF($L460&lt;=AB460,-2,-3)))),IF($L460&gt;=Z460*1.6,3,IF($L460&gt;=Z460*1.3,2,IF($L460&gt;=Z460,0,IF($L460&gt;=Z460/2,-2,-3))))))</f>
        <v>-3</v>
      </c>
      <c r="AD460">
        <f>IF($K$460&lt;&gt;"",Y460,IF(Z460&lt;&gt;"",AC460,""))</f>
        <v>-3</v>
      </c>
      <c r="AE460">
        <f>IF(AD460="","",VLOOKUP(AD460,'04_WUStG_Mapping'!$A:$B,2,TRUE))</f>
        <v>25</v>
      </c>
    </row>
    <row r="461" spans="1:31" x14ac:dyDescent="0.2">
      <c r="A461" t="s">
        <v>473</v>
      </c>
      <c r="B461" t="s">
        <v>652</v>
      </c>
      <c r="C461" t="s">
        <v>739</v>
      </c>
      <c r="D461" t="s">
        <v>891</v>
      </c>
      <c r="E461" t="s">
        <v>1397</v>
      </c>
      <c r="F461" t="s">
        <v>1607</v>
      </c>
      <c r="G461" t="s">
        <v>1626</v>
      </c>
      <c r="H461" t="s">
        <v>1662</v>
      </c>
      <c r="I461" t="s">
        <v>1686</v>
      </c>
      <c r="J461" t="s">
        <v>1700</v>
      </c>
      <c r="K461" t="s">
        <v>1774</v>
      </c>
      <c r="M461" t="e">
        <f>IF($K$461="","",VLOOKUP($K$461,'03_Thresholds_Archetypes'!$A:$M,2,FALSE))</f>
        <v>#N/A</v>
      </c>
      <c r="N461" t="e">
        <f>IF($K$461="","",VLOOKUP($K$461,'03_Thresholds_Archetypes'!$A:$M,3,FALSE))</f>
        <v>#N/A</v>
      </c>
      <c r="O461" t="e">
        <f>IF($K$461="","",VLOOKUP($K$461,'03_Thresholds_Archetypes'!$A:$M,4,FALSE))</f>
        <v>#N/A</v>
      </c>
      <c r="P461" t="e">
        <f>IF($K$461="","",VLOOKUP($K$461,'03_Thresholds_Archetypes'!$A:$M,5,FALSE))</f>
        <v>#N/A</v>
      </c>
      <c r="Q461" t="e">
        <f>IF($K$461="","",VLOOKUP($K$461,'03_Thresholds_Archetypes'!$A:$M,6,FALSE))</f>
        <v>#N/A</v>
      </c>
      <c r="R461" t="e">
        <f>IF($K$461="","",VLOOKUP($K$461,'03_Thresholds_Archetypes'!$A:$M,7,FALSE))</f>
        <v>#N/A</v>
      </c>
      <c r="S461" t="e">
        <f>IF($K$461="","",VLOOKUP($K$461,'03_Thresholds_Archetypes'!$A:$M,8,FALSE))</f>
        <v>#N/A</v>
      </c>
      <c r="T461" t="e">
        <f>IF($K$461="","",VLOOKUP($K$461,'03_Thresholds_Archetypes'!$A:$M,9,FALSE))</f>
        <v>#N/A</v>
      </c>
      <c r="U461" t="e">
        <f>IF($K$461="","",VLOOKUP($K$461,'03_Thresholds_Archetypes'!$A:$M,10,FALSE))</f>
        <v>#N/A</v>
      </c>
      <c r="V461" t="e">
        <f>IF($K$461="","",VLOOKUP($K$461,'03_Thresholds_Archetypes'!$A:$M,11,FALSE))</f>
        <v>#N/A</v>
      </c>
      <c r="W461" t="e">
        <f>IF($K$461="","",VLOOKUP($K$461,'03_Thresholds_Archetypes'!$A:$M,12,FALSE))</f>
        <v>#N/A</v>
      </c>
      <c r="X461" t="e">
        <f>IF($K$461="","",VLOOKUP($K$461,'03_Thresholds_Archetypes'!$A:$M,13,FALSE))</f>
        <v>#N/A</v>
      </c>
      <c r="Y461" t="e">
        <f>IF($K$461="","",LOOKUP($L461,$M461:$R461,$S461:$X461))</f>
        <v>#N/A</v>
      </c>
      <c r="Z461">
        <f>IFERROR(VLOOKUP($A$461,'02_Benchmarks_by_NACE'!$A:$J,7,FALSE),"")</f>
        <v>0.64500000000000002</v>
      </c>
      <c r="AA461">
        <f>IFERROR(VLOOKUP($A$461,'02_Benchmarks_by_NACE'!$A:$J,8,FALSE),"")</f>
        <v>0.96750000000000003</v>
      </c>
      <c r="AB461">
        <f>IFERROR(VLOOKUP($A$461,'02_Benchmarks_by_NACE'!$A:$J,9,FALSE),"")</f>
        <v>1</v>
      </c>
      <c r="AC461">
        <f>IF(Z461="","",IF(LOWER($G$461)="lower_is_better",IF($L461&lt;=Z461*0.4,3,IF($L461&lt;=Z461*0.7,2,IF($L461&lt;=Z461,0,IF($L461&lt;=AB461,-2,-3)))),IF($L461&gt;=Z461*1.6,3,IF($L461&gt;=Z461*1.3,2,IF($L461&gt;=Z461,0,IF($L461&gt;=Z461/2,-2,-3))))))</f>
        <v>-3</v>
      </c>
      <c r="AD461" t="e">
        <f>IF($K$461&lt;&gt;"",Y461,IF(Z461&lt;&gt;"",AC461,""))</f>
        <v>#N/A</v>
      </c>
      <c r="AE461" t="e">
        <f>IF(AD461="","",VLOOKUP(AD461,'04_WUStG_Mapping'!$A:$B,2,TRUE))</f>
        <v>#N/A</v>
      </c>
    </row>
    <row r="462" spans="1:31" x14ac:dyDescent="0.2">
      <c r="A462" t="s">
        <v>474</v>
      </c>
      <c r="B462" t="s">
        <v>652</v>
      </c>
      <c r="C462" t="s">
        <v>739</v>
      </c>
      <c r="D462" t="s">
        <v>891</v>
      </c>
      <c r="E462" t="s">
        <v>1398</v>
      </c>
      <c r="F462" t="s">
        <v>1602</v>
      </c>
      <c r="G462" t="s">
        <v>1627</v>
      </c>
      <c r="H462" t="s">
        <v>1663</v>
      </c>
      <c r="I462" t="s">
        <v>1686</v>
      </c>
      <c r="J462" t="s">
        <v>1700</v>
      </c>
      <c r="K462" t="s">
        <v>1775</v>
      </c>
      <c r="M462" t="e">
        <f>IF($K$462="","",VLOOKUP($K$462,'03_Thresholds_Archetypes'!$A:$M,2,FALSE))</f>
        <v>#N/A</v>
      </c>
      <c r="N462" t="e">
        <f>IF($K$462="","",VLOOKUP($K$462,'03_Thresholds_Archetypes'!$A:$M,3,FALSE))</f>
        <v>#N/A</v>
      </c>
      <c r="O462" t="e">
        <f>IF($K$462="","",VLOOKUP($K$462,'03_Thresholds_Archetypes'!$A:$M,4,FALSE))</f>
        <v>#N/A</v>
      </c>
      <c r="P462" t="e">
        <f>IF($K$462="","",VLOOKUP($K$462,'03_Thresholds_Archetypes'!$A:$M,5,FALSE))</f>
        <v>#N/A</v>
      </c>
      <c r="Q462" t="e">
        <f>IF($K$462="","",VLOOKUP($K$462,'03_Thresholds_Archetypes'!$A:$M,6,FALSE))</f>
        <v>#N/A</v>
      </c>
      <c r="R462" t="e">
        <f>IF($K$462="","",VLOOKUP($K$462,'03_Thresholds_Archetypes'!$A:$M,7,FALSE))</f>
        <v>#N/A</v>
      </c>
      <c r="S462" t="e">
        <f>IF($K$462="","",VLOOKUP($K$462,'03_Thresholds_Archetypes'!$A:$M,8,FALSE))</f>
        <v>#N/A</v>
      </c>
      <c r="T462" t="e">
        <f>IF($K$462="","",VLOOKUP($K$462,'03_Thresholds_Archetypes'!$A:$M,9,FALSE))</f>
        <v>#N/A</v>
      </c>
      <c r="U462" t="e">
        <f>IF($K$462="","",VLOOKUP($K$462,'03_Thresholds_Archetypes'!$A:$M,10,FALSE))</f>
        <v>#N/A</v>
      </c>
      <c r="V462" t="e">
        <f>IF($K$462="","",VLOOKUP($K$462,'03_Thresholds_Archetypes'!$A:$M,11,FALSE))</f>
        <v>#N/A</v>
      </c>
      <c r="W462" t="e">
        <f>IF($K$462="","",VLOOKUP($K$462,'03_Thresholds_Archetypes'!$A:$M,12,FALSE))</f>
        <v>#N/A</v>
      </c>
      <c r="X462" t="e">
        <f>IF($K$462="","",VLOOKUP($K$462,'03_Thresholds_Archetypes'!$A:$M,13,FALSE))</f>
        <v>#N/A</v>
      </c>
      <c r="Y462" t="e">
        <f>IF($K$462="","",LOOKUP($L462,$M462:$R462,$S462:$X462))</f>
        <v>#N/A</v>
      </c>
      <c r="Z462">
        <f>IFERROR(VLOOKUP($A$462,'02_Benchmarks_by_NACE'!$A:$J,7,FALSE),"")</f>
        <v>15.5</v>
      </c>
      <c r="AA462">
        <f>IFERROR(VLOOKUP($A$462,'02_Benchmarks_by_NACE'!$A:$J,8,FALSE),"")</f>
        <v>23.25</v>
      </c>
      <c r="AB462">
        <f>IFERROR(VLOOKUP($A$462,'02_Benchmarks_by_NACE'!$A:$J,9,FALSE),"")</f>
        <v>38.75</v>
      </c>
      <c r="AC462">
        <f>IF(Z462="","",IF(LOWER($G$462)="lower_is_better",IF($L462&lt;=Z462*0.4,3,IF($L462&lt;=Z462*0.7,2,IF($L462&lt;=Z462,0,IF($L462&lt;=AB462,-2,-3)))),IF($L462&gt;=Z462*1.6,3,IF($L462&gt;=Z462*1.3,2,IF($L462&gt;=Z462,0,IF($L462&gt;=Z462/2,-2,-3))))))</f>
        <v>3</v>
      </c>
      <c r="AD462" t="e">
        <f>IF($K$462&lt;&gt;"",Y462,IF(Z462&lt;&gt;"",AC462,""))</f>
        <v>#N/A</v>
      </c>
      <c r="AE462" t="e">
        <f>IF(AD462="","",VLOOKUP(AD462,'04_WUStG_Mapping'!$A:$B,2,TRUE))</f>
        <v>#N/A</v>
      </c>
    </row>
    <row r="463" spans="1:31" x14ac:dyDescent="0.2">
      <c r="A463" t="s">
        <v>475</v>
      </c>
      <c r="B463" t="s">
        <v>652</v>
      </c>
      <c r="C463" t="s">
        <v>739</v>
      </c>
      <c r="D463" t="s">
        <v>891</v>
      </c>
      <c r="E463" t="s">
        <v>1399</v>
      </c>
      <c r="F463" t="s">
        <v>1608</v>
      </c>
      <c r="G463" t="s">
        <v>1626</v>
      </c>
      <c r="H463" t="s">
        <v>1664</v>
      </c>
      <c r="I463" t="s">
        <v>1686</v>
      </c>
      <c r="J463" t="s">
        <v>1700</v>
      </c>
      <c r="K463" t="s">
        <v>1774</v>
      </c>
      <c r="M463" t="e">
        <f>IF($K$463="","",VLOOKUP($K$463,'03_Thresholds_Archetypes'!$A:$M,2,FALSE))</f>
        <v>#N/A</v>
      </c>
      <c r="N463" t="e">
        <f>IF($K$463="","",VLOOKUP($K$463,'03_Thresholds_Archetypes'!$A:$M,3,FALSE))</f>
        <v>#N/A</v>
      </c>
      <c r="O463" t="e">
        <f>IF($K$463="","",VLOOKUP($K$463,'03_Thresholds_Archetypes'!$A:$M,4,FALSE))</f>
        <v>#N/A</v>
      </c>
      <c r="P463" t="e">
        <f>IF($K$463="","",VLOOKUP($K$463,'03_Thresholds_Archetypes'!$A:$M,5,FALSE))</f>
        <v>#N/A</v>
      </c>
      <c r="Q463" t="e">
        <f>IF($K$463="","",VLOOKUP($K$463,'03_Thresholds_Archetypes'!$A:$M,6,FALSE))</f>
        <v>#N/A</v>
      </c>
      <c r="R463" t="e">
        <f>IF($K$463="","",VLOOKUP($K$463,'03_Thresholds_Archetypes'!$A:$M,7,FALSE))</f>
        <v>#N/A</v>
      </c>
      <c r="S463" t="e">
        <f>IF($K$463="","",VLOOKUP($K$463,'03_Thresholds_Archetypes'!$A:$M,8,FALSE))</f>
        <v>#N/A</v>
      </c>
      <c r="T463" t="e">
        <f>IF($K$463="","",VLOOKUP($K$463,'03_Thresholds_Archetypes'!$A:$M,9,FALSE))</f>
        <v>#N/A</v>
      </c>
      <c r="U463" t="e">
        <f>IF($K$463="","",VLOOKUP($K$463,'03_Thresholds_Archetypes'!$A:$M,10,FALSE))</f>
        <v>#N/A</v>
      </c>
      <c r="V463" t="e">
        <f>IF($K$463="","",VLOOKUP($K$463,'03_Thresholds_Archetypes'!$A:$M,11,FALSE))</f>
        <v>#N/A</v>
      </c>
      <c r="W463" t="e">
        <f>IF($K$463="","",VLOOKUP($K$463,'03_Thresholds_Archetypes'!$A:$M,12,FALSE))</f>
        <v>#N/A</v>
      </c>
      <c r="X463" t="e">
        <f>IF($K$463="","",VLOOKUP($K$463,'03_Thresholds_Archetypes'!$A:$M,13,FALSE))</f>
        <v>#N/A</v>
      </c>
      <c r="Y463" t="e">
        <f>IF($K$463="","",LOOKUP($L463,$M463:$R463,$S463:$X463))</f>
        <v>#N/A</v>
      </c>
      <c r="Z463">
        <f>IFERROR(VLOOKUP($A$463,'02_Benchmarks_by_NACE'!$A:$J,7,FALSE),"")</f>
        <v>1.5</v>
      </c>
      <c r="AA463">
        <f>IFERROR(VLOOKUP($A$463,'02_Benchmarks_by_NACE'!$A:$J,8,FALSE),"")</f>
        <v>2.25</v>
      </c>
      <c r="AB463">
        <f>IFERROR(VLOOKUP($A$463,'02_Benchmarks_by_NACE'!$A:$J,9,FALSE),"")</f>
        <v>3.75</v>
      </c>
      <c r="AC463">
        <f>IF(Z463="","",IF(LOWER($G$463)="lower_is_better",IF($L463&lt;=Z463*0.4,3,IF($L463&lt;=Z463*0.7,2,IF($L463&lt;=Z463,0,IF($L463&lt;=AB463,-2,-3)))),IF($L463&gt;=Z463*1.6,3,IF($L463&gt;=Z463*1.3,2,IF($L463&gt;=Z463,0,IF($L463&gt;=Z463/2,-2,-3))))))</f>
        <v>-3</v>
      </c>
      <c r="AD463" t="e">
        <f>IF($K$463&lt;&gt;"",Y463,IF(Z463&lt;&gt;"",AC463,""))</f>
        <v>#N/A</v>
      </c>
      <c r="AE463" t="e">
        <f>IF(AD463="","",VLOOKUP(AD463,'04_WUStG_Mapping'!$A:$B,2,TRUE))</f>
        <v>#N/A</v>
      </c>
    </row>
    <row r="464" spans="1:31" x14ac:dyDescent="0.2">
      <c r="A464" t="s">
        <v>476</v>
      </c>
      <c r="B464" t="s">
        <v>652</v>
      </c>
      <c r="C464" t="s">
        <v>739</v>
      </c>
      <c r="D464" t="s">
        <v>892</v>
      </c>
      <c r="E464" t="s">
        <v>1400</v>
      </c>
      <c r="F464" t="s">
        <v>1607</v>
      </c>
      <c r="G464" t="s">
        <v>1626</v>
      </c>
      <c r="H464" t="s">
        <v>1662</v>
      </c>
      <c r="I464" t="s">
        <v>1686</v>
      </c>
      <c r="J464" t="s">
        <v>1700</v>
      </c>
      <c r="K464" t="s">
        <v>1774</v>
      </c>
      <c r="M464" t="e">
        <f>IF($K$464="","",VLOOKUP($K$464,'03_Thresholds_Archetypes'!$A:$M,2,FALSE))</f>
        <v>#N/A</v>
      </c>
      <c r="N464" t="e">
        <f>IF($K$464="","",VLOOKUP($K$464,'03_Thresholds_Archetypes'!$A:$M,3,FALSE))</f>
        <v>#N/A</v>
      </c>
      <c r="O464" t="e">
        <f>IF($K$464="","",VLOOKUP($K$464,'03_Thresholds_Archetypes'!$A:$M,4,FALSE))</f>
        <v>#N/A</v>
      </c>
      <c r="P464" t="e">
        <f>IF($K$464="","",VLOOKUP($K$464,'03_Thresholds_Archetypes'!$A:$M,5,FALSE))</f>
        <v>#N/A</v>
      </c>
      <c r="Q464" t="e">
        <f>IF($K$464="","",VLOOKUP($K$464,'03_Thresholds_Archetypes'!$A:$M,6,FALSE))</f>
        <v>#N/A</v>
      </c>
      <c r="R464" t="e">
        <f>IF($K$464="","",VLOOKUP($K$464,'03_Thresholds_Archetypes'!$A:$M,7,FALSE))</f>
        <v>#N/A</v>
      </c>
      <c r="S464" t="e">
        <f>IF($K$464="","",VLOOKUP($K$464,'03_Thresholds_Archetypes'!$A:$M,8,FALSE))</f>
        <v>#N/A</v>
      </c>
      <c r="T464" t="e">
        <f>IF($K$464="","",VLOOKUP($K$464,'03_Thresholds_Archetypes'!$A:$M,9,FALSE))</f>
        <v>#N/A</v>
      </c>
      <c r="U464" t="e">
        <f>IF($K$464="","",VLOOKUP($K$464,'03_Thresholds_Archetypes'!$A:$M,10,FALSE))</f>
        <v>#N/A</v>
      </c>
      <c r="V464" t="e">
        <f>IF($K$464="","",VLOOKUP($K$464,'03_Thresholds_Archetypes'!$A:$M,11,FALSE))</f>
        <v>#N/A</v>
      </c>
      <c r="W464" t="e">
        <f>IF($K$464="","",VLOOKUP($K$464,'03_Thresholds_Archetypes'!$A:$M,12,FALSE))</f>
        <v>#N/A</v>
      </c>
      <c r="X464" t="e">
        <f>IF($K$464="","",VLOOKUP($K$464,'03_Thresholds_Archetypes'!$A:$M,13,FALSE))</f>
        <v>#N/A</v>
      </c>
      <c r="Y464" t="e">
        <f>IF($K$464="","",LOOKUP($L464,$M464:$R464,$S464:$X464))</f>
        <v>#N/A</v>
      </c>
      <c r="Z464">
        <f>IFERROR(VLOOKUP($A$464,'02_Benchmarks_by_NACE'!$A:$J,7,FALSE),"")</f>
        <v>0.64500000000000002</v>
      </c>
      <c r="AA464">
        <f>IFERROR(VLOOKUP($A$464,'02_Benchmarks_by_NACE'!$A:$J,8,FALSE),"")</f>
        <v>0.96750000000000003</v>
      </c>
      <c r="AB464">
        <f>IFERROR(VLOOKUP($A$464,'02_Benchmarks_by_NACE'!$A:$J,9,FALSE),"")</f>
        <v>1</v>
      </c>
      <c r="AC464">
        <f>IF(Z464="","",IF(LOWER($G$464)="lower_is_better",IF($L464&lt;=Z464*0.4,3,IF($L464&lt;=Z464*0.7,2,IF($L464&lt;=Z464,0,IF($L464&lt;=AB464,-2,-3)))),IF($L464&gt;=Z464*1.6,3,IF($L464&gt;=Z464*1.3,2,IF($L464&gt;=Z464,0,IF($L464&gt;=Z464/2,-2,-3))))))</f>
        <v>-3</v>
      </c>
      <c r="AD464" t="e">
        <f>IF($K$464&lt;&gt;"",Y464,IF(Z464&lt;&gt;"",AC464,""))</f>
        <v>#N/A</v>
      </c>
      <c r="AE464" t="e">
        <f>IF(AD464="","",VLOOKUP(AD464,'04_WUStG_Mapping'!$A:$B,2,TRUE))</f>
        <v>#N/A</v>
      </c>
    </row>
    <row r="465" spans="1:31" x14ac:dyDescent="0.2">
      <c r="A465" t="s">
        <v>477</v>
      </c>
      <c r="B465" t="s">
        <v>652</v>
      </c>
      <c r="C465" t="s">
        <v>739</v>
      </c>
      <c r="D465" t="s">
        <v>892</v>
      </c>
      <c r="E465" t="s">
        <v>1401</v>
      </c>
      <c r="F465" t="s">
        <v>1602</v>
      </c>
      <c r="G465" t="s">
        <v>1627</v>
      </c>
      <c r="H465" t="s">
        <v>1663</v>
      </c>
      <c r="I465" t="s">
        <v>1632</v>
      </c>
      <c r="J465" t="s">
        <v>1700</v>
      </c>
      <c r="K465" t="s">
        <v>1775</v>
      </c>
      <c r="M465" t="e">
        <f>IF($K$465="","",VLOOKUP($K$465,'03_Thresholds_Archetypes'!$A:$M,2,FALSE))</f>
        <v>#N/A</v>
      </c>
      <c r="N465" t="e">
        <f>IF($K$465="","",VLOOKUP($K$465,'03_Thresholds_Archetypes'!$A:$M,3,FALSE))</f>
        <v>#N/A</v>
      </c>
      <c r="O465" t="e">
        <f>IF($K$465="","",VLOOKUP($K$465,'03_Thresholds_Archetypes'!$A:$M,4,FALSE))</f>
        <v>#N/A</v>
      </c>
      <c r="P465" t="e">
        <f>IF($K$465="","",VLOOKUP($K$465,'03_Thresholds_Archetypes'!$A:$M,5,FALSE))</f>
        <v>#N/A</v>
      </c>
      <c r="Q465" t="e">
        <f>IF($K$465="","",VLOOKUP($K$465,'03_Thresholds_Archetypes'!$A:$M,6,FALSE))</f>
        <v>#N/A</v>
      </c>
      <c r="R465" t="e">
        <f>IF($K$465="","",VLOOKUP($K$465,'03_Thresholds_Archetypes'!$A:$M,7,FALSE))</f>
        <v>#N/A</v>
      </c>
      <c r="S465" t="e">
        <f>IF($K$465="","",VLOOKUP($K$465,'03_Thresholds_Archetypes'!$A:$M,8,FALSE))</f>
        <v>#N/A</v>
      </c>
      <c r="T465" t="e">
        <f>IF($K$465="","",VLOOKUP($K$465,'03_Thresholds_Archetypes'!$A:$M,9,FALSE))</f>
        <v>#N/A</v>
      </c>
      <c r="U465" t="e">
        <f>IF($K$465="","",VLOOKUP($K$465,'03_Thresholds_Archetypes'!$A:$M,10,FALSE))</f>
        <v>#N/A</v>
      </c>
      <c r="V465" t="e">
        <f>IF($K$465="","",VLOOKUP($K$465,'03_Thresholds_Archetypes'!$A:$M,11,FALSE))</f>
        <v>#N/A</v>
      </c>
      <c r="W465" t="e">
        <f>IF($K$465="","",VLOOKUP($K$465,'03_Thresholds_Archetypes'!$A:$M,12,FALSE))</f>
        <v>#N/A</v>
      </c>
      <c r="X465" t="e">
        <f>IF($K$465="","",VLOOKUP($K$465,'03_Thresholds_Archetypes'!$A:$M,13,FALSE))</f>
        <v>#N/A</v>
      </c>
      <c r="Y465" t="e">
        <f>IF($K$465="","",LOOKUP($L465,$M465:$R465,$S465:$X465))</f>
        <v>#N/A</v>
      </c>
      <c r="Z465">
        <f>IFERROR(VLOOKUP($A$465,'02_Benchmarks_by_NACE'!$A:$J,7,FALSE),"")</f>
        <v>15.5</v>
      </c>
      <c r="AA465">
        <f>IFERROR(VLOOKUP($A$465,'02_Benchmarks_by_NACE'!$A:$J,8,FALSE),"")</f>
        <v>23.25</v>
      </c>
      <c r="AB465">
        <f>IFERROR(VLOOKUP($A$465,'02_Benchmarks_by_NACE'!$A:$J,9,FALSE),"")</f>
        <v>38.75</v>
      </c>
      <c r="AC465">
        <f>IF(Z465="","",IF(LOWER($G$465)="lower_is_better",IF($L465&lt;=Z465*0.4,3,IF($L465&lt;=Z465*0.7,2,IF($L465&lt;=Z465,0,IF($L465&lt;=AB465,-2,-3)))),IF($L465&gt;=Z465*1.6,3,IF($L465&gt;=Z465*1.3,2,IF($L465&gt;=Z465,0,IF($L465&gt;=Z465/2,-2,-3))))))</f>
        <v>3</v>
      </c>
      <c r="AD465" t="e">
        <f>IF($K$465&lt;&gt;"",Y465,IF(Z465&lt;&gt;"",AC465,""))</f>
        <v>#N/A</v>
      </c>
      <c r="AE465" t="e">
        <f>IF(AD465="","",VLOOKUP(AD465,'04_WUStG_Mapping'!$A:$B,2,TRUE))</f>
        <v>#N/A</v>
      </c>
    </row>
    <row r="466" spans="1:31" x14ac:dyDescent="0.2">
      <c r="A466" t="s">
        <v>478</v>
      </c>
      <c r="B466" t="s">
        <v>652</v>
      </c>
      <c r="C466" t="s">
        <v>739</v>
      </c>
      <c r="D466" t="s">
        <v>892</v>
      </c>
      <c r="E466" t="s">
        <v>1402</v>
      </c>
      <c r="F466" t="s">
        <v>1608</v>
      </c>
      <c r="G466" t="s">
        <v>1626</v>
      </c>
      <c r="H466" t="s">
        <v>1664</v>
      </c>
      <c r="I466" t="s">
        <v>1686</v>
      </c>
      <c r="J466" t="s">
        <v>1700</v>
      </c>
      <c r="K466" t="s">
        <v>1774</v>
      </c>
      <c r="M466" t="e">
        <f>IF($K$466="","",VLOOKUP($K$466,'03_Thresholds_Archetypes'!$A:$M,2,FALSE))</f>
        <v>#N/A</v>
      </c>
      <c r="N466" t="e">
        <f>IF($K$466="","",VLOOKUP($K$466,'03_Thresholds_Archetypes'!$A:$M,3,FALSE))</f>
        <v>#N/A</v>
      </c>
      <c r="O466" t="e">
        <f>IF($K$466="","",VLOOKUP($K$466,'03_Thresholds_Archetypes'!$A:$M,4,FALSE))</f>
        <v>#N/A</v>
      </c>
      <c r="P466" t="e">
        <f>IF($K$466="","",VLOOKUP($K$466,'03_Thresholds_Archetypes'!$A:$M,5,FALSE))</f>
        <v>#N/A</v>
      </c>
      <c r="Q466" t="e">
        <f>IF($K$466="","",VLOOKUP($K$466,'03_Thresholds_Archetypes'!$A:$M,6,FALSE))</f>
        <v>#N/A</v>
      </c>
      <c r="R466" t="e">
        <f>IF($K$466="","",VLOOKUP($K$466,'03_Thresholds_Archetypes'!$A:$M,7,FALSE))</f>
        <v>#N/A</v>
      </c>
      <c r="S466" t="e">
        <f>IF($K$466="","",VLOOKUP($K$466,'03_Thresholds_Archetypes'!$A:$M,8,FALSE))</f>
        <v>#N/A</v>
      </c>
      <c r="T466" t="e">
        <f>IF($K$466="","",VLOOKUP($K$466,'03_Thresholds_Archetypes'!$A:$M,9,FALSE))</f>
        <v>#N/A</v>
      </c>
      <c r="U466" t="e">
        <f>IF($K$466="","",VLOOKUP($K$466,'03_Thresholds_Archetypes'!$A:$M,10,FALSE))</f>
        <v>#N/A</v>
      </c>
      <c r="V466" t="e">
        <f>IF($K$466="","",VLOOKUP($K$466,'03_Thresholds_Archetypes'!$A:$M,11,FALSE))</f>
        <v>#N/A</v>
      </c>
      <c r="W466" t="e">
        <f>IF($K$466="","",VLOOKUP($K$466,'03_Thresholds_Archetypes'!$A:$M,12,FALSE))</f>
        <v>#N/A</v>
      </c>
      <c r="X466" t="e">
        <f>IF($K$466="","",VLOOKUP($K$466,'03_Thresholds_Archetypes'!$A:$M,13,FALSE))</f>
        <v>#N/A</v>
      </c>
      <c r="Y466" t="e">
        <f>IF($K$466="","",LOOKUP($L466,$M466:$R466,$S466:$X466))</f>
        <v>#N/A</v>
      </c>
      <c r="Z466">
        <f>IFERROR(VLOOKUP($A$466,'02_Benchmarks_by_NACE'!$A:$J,7,FALSE),"")</f>
        <v>1.5</v>
      </c>
      <c r="AA466">
        <f>IFERROR(VLOOKUP($A$466,'02_Benchmarks_by_NACE'!$A:$J,8,FALSE),"")</f>
        <v>2.25</v>
      </c>
      <c r="AB466">
        <f>IFERROR(VLOOKUP($A$466,'02_Benchmarks_by_NACE'!$A:$J,9,FALSE),"")</f>
        <v>3.75</v>
      </c>
      <c r="AC466">
        <f>IF(Z466="","",IF(LOWER($G$466)="lower_is_better",IF($L466&lt;=Z466*0.4,3,IF($L466&lt;=Z466*0.7,2,IF($L466&lt;=Z466,0,IF($L466&lt;=AB466,-2,-3)))),IF($L466&gt;=Z466*1.6,3,IF($L466&gt;=Z466*1.3,2,IF($L466&gt;=Z466,0,IF($L466&gt;=Z466/2,-2,-3))))))</f>
        <v>-3</v>
      </c>
      <c r="AD466" t="e">
        <f>IF($K$466&lt;&gt;"",Y466,IF(Z466&lt;&gt;"",AC466,""))</f>
        <v>#N/A</v>
      </c>
      <c r="AE466" t="e">
        <f>IF(AD466="","",VLOOKUP(AD466,'04_WUStG_Mapping'!$A:$B,2,TRUE))</f>
        <v>#N/A</v>
      </c>
    </row>
    <row r="467" spans="1:31" x14ac:dyDescent="0.2">
      <c r="A467" t="s">
        <v>479</v>
      </c>
      <c r="B467" t="s">
        <v>652</v>
      </c>
      <c r="C467" t="s">
        <v>739</v>
      </c>
      <c r="D467" t="s">
        <v>893</v>
      </c>
      <c r="E467" t="s">
        <v>1403</v>
      </c>
      <c r="F467" t="s">
        <v>1606</v>
      </c>
      <c r="G467" t="s">
        <v>1627</v>
      </c>
      <c r="H467" t="s">
        <v>1659</v>
      </c>
      <c r="I467" t="s">
        <v>1685</v>
      </c>
      <c r="J467" t="s">
        <v>1700</v>
      </c>
      <c r="K467" t="s">
        <v>1755</v>
      </c>
      <c r="M467">
        <f>IF($K$467="","",VLOOKUP($K$467,'03_Thresholds_Archetypes'!$A:$M,2,FALSE))</f>
        <v>0</v>
      </c>
      <c r="N467">
        <f>IF($K$467="","",VLOOKUP($K$467,'03_Thresholds_Archetypes'!$A:$M,3,FALSE))</f>
        <v>1</v>
      </c>
      <c r="O467">
        <f>IF($K$467="","",VLOOKUP($K$467,'03_Thresholds_Archetypes'!$A:$M,4,FALSE))</f>
        <v>3</v>
      </c>
      <c r="P467">
        <f>IF($K$467="","",VLOOKUP($K$467,'03_Thresholds_Archetypes'!$A:$M,5,FALSE))</f>
        <v>5</v>
      </c>
      <c r="Q467">
        <f>IF($K$467="","",VLOOKUP($K$467,'03_Thresholds_Archetypes'!$A:$M,6,FALSE))</f>
        <v>1000000000</v>
      </c>
      <c r="R467">
        <f>IF($K$467="","",VLOOKUP($K$467,'03_Thresholds_Archetypes'!$A:$M,7,FALSE))</f>
        <v>1000000000</v>
      </c>
      <c r="S467">
        <f>IF($K$467="","",VLOOKUP($K$467,'03_Thresholds_Archetypes'!$A:$M,8,FALSE))</f>
        <v>3</v>
      </c>
      <c r="T467">
        <f>IF($K$467="","",VLOOKUP($K$467,'03_Thresholds_Archetypes'!$A:$M,9,FALSE))</f>
        <v>2</v>
      </c>
      <c r="U467">
        <f>IF($K$467="","",VLOOKUP($K$467,'03_Thresholds_Archetypes'!$A:$M,10,FALSE))</f>
        <v>0</v>
      </c>
      <c r="V467">
        <f>IF($K$467="","",VLOOKUP($K$467,'03_Thresholds_Archetypes'!$A:$M,11,FALSE))</f>
        <v>-2</v>
      </c>
      <c r="W467">
        <f>IF($K$467="","",VLOOKUP($K$467,'03_Thresholds_Archetypes'!$A:$M,12,FALSE))</f>
        <v>-3</v>
      </c>
      <c r="X467">
        <f>IF($K$467="","",VLOOKUP($K$467,'03_Thresholds_Archetypes'!$A:$M,13,FALSE))</f>
        <v>-3</v>
      </c>
      <c r="Y467">
        <f>IF($K$467="","",LOOKUP($L467,$M467:$R467,$S467:$X467))</f>
        <v>3</v>
      </c>
      <c r="Z467">
        <f>IFERROR(VLOOKUP($A$467,'02_Benchmarks_by_NACE'!$A:$J,7,FALSE),"")</f>
        <v>0.5</v>
      </c>
      <c r="AA467">
        <f>IFERROR(VLOOKUP($A$467,'02_Benchmarks_by_NACE'!$A:$J,8,FALSE),"")</f>
        <v>0.75</v>
      </c>
      <c r="AB467">
        <f>IFERROR(VLOOKUP($A$467,'02_Benchmarks_by_NACE'!$A:$J,9,FALSE),"")</f>
        <v>1.25</v>
      </c>
      <c r="AC467">
        <f>IF(Z467="","",IF(LOWER($G$467)="lower_is_better",IF($L467&lt;=Z467*0.4,3,IF($L467&lt;=Z467*0.7,2,IF($L467&lt;=Z467,0,IF($L467&lt;=AB467,-2,-3)))),IF($L467&gt;=Z467*1.6,3,IF($L467&gt;=Z467*1.3,2,IF($L467&gt;=Z467,0,IF($L467&gt;=Z467/2,-2,-3))))))</f>
        <v>3</v>
      </c>
      <c r="AD467">
        <f>IF($K$467&lt;&gt;"",Y467,IF(Z467&lt;&gt;"",AC467,""))</f>
        <v>3</v>
      </c>
      <c r="AE467">
        <f>IF(AD467="","",VLOOKUP(AD467,'04_WUStG_Mapping'!$A:$B,2,TRUE))</f>
        <v>0</v>
      </c>
    </row>
    <row r="468" spans="1:31" x14ac:dyDescent="0.2">
      <c r="A468" t="s">
        <v>480</v>
      </c>
      <c r="B468" t="s">
        <v>652</v>
      </c>
      <c r="C468" t="s">
        <v>739</v>
      </c>
      <c r="D468" t="s">
        <v>893</v>
      </c>
      <c r="E468" t="s">
        <v>1404</v>
      </c>
      <c r="F468" t="s">
        <v>1607</v>
      </c>
      <c r="G468" t="s">
        <v>1626</v>
      </c>
      <c r="H468" t="s">
        <v>1660</v>
      </c>
      <c r="I468" t="s">
        <v>1685</v>
      </c>
      <c r="J468" t="s">
        <v>1700</v>
      </c>
      <c r="K468" t="s">
        <v>1774</v>
      </c>
      <c r="M468" t="e">
        <f>IF($K$468="","",VLOOKUP($K$468,'03_Thresholds_Archetypes'!$A:$M,2,FALSE))</f>
        <v>#N/A</v>
      </c>
      <c r="N468" t="e">
        <f>IF($K$468="","",VLOOKUP($K$468,'03_Thresholds_Archetypes'!$A:$M,3,FALSE))</f>
        <v>#N/A</v>
      </c>
      <c r="O468" t="e">
        <f>IF($K$468="","",VLOOKUP($K$468,'03_Thresholds_Archetypes'!$A:$M,4,FALSE))</f>
        <v>#N/A</v>
      </c>
      <c r="P468" t="e">
        <f>IF($K$468="","",VLOOKUP($K$468,'03_Thresholds_Archetypes'!$A:$M,5,FALSE))</f>
        <v>#N/A</v>
      </c>
      <c r="Q468" t="e">
        <f>IF($K$468="","",VLOOKUP($K$468,'03_Thresholds_Archetypes'!$A:$M,6,FALSE))</f>
        <v>#N/A</v>
      </c>
      <c r="R468" t="e">
        <f>IF($K$468="","",VLOOKUP($K$468,'03_Thresholds_Archetypes'!$A:$M,7,FALSE))</f>
        <v>#N/A</v>
      </c>
      <c r="S468" t="e">
        <f>IF($K$468="","",VLOOKUP($K$468,'03_Thresholds_Archetypes'!$A:$M,8,FALSE))</f>
        <v>#N/A</v>
      </c>
      <c r="T468" t="e">
        <f>IF($K$468="","",VLOOKUP($K$468,'03_Thresholds_Archetypes'!$A:$M,9,FALSE))</f>
        <v>#N/A</v>
      </c>
      <c r="U468" t="e">
        <f>IF($K$468="","",VLOOKUP($K$468,'03_Thresholds_Archetypes'!$A:$M,10,FALSE))</f>
        <v>#N/A</v>
      </c>
      <c r="V468" t="e">
        <f>IF($K$468="","",VLOOKUP($K$468,'03_Thresholds_Archetypes'!$A:$M,11,FALSE))</f>
        <v>#N/A</v>
      </c>
      <c r="W468" t="e">
        <f>IF($K$468="","",VLOOKUP($K$468,'03_Thresholds_Archetypes'!$A:$M,12,FALSE))</f>
        <v>#N/A</v>
      </c>
      <c r="X468" t="e">
        <f>IF($K$468="","",VLOOKUP($K$468,'03_Thresholds_Archetypes'!$A:$M,13,FALSE))</f>
        <v>#N/A</v>
      </c>
      <c r="Y468" t="e">
        <f>IF($K$468="","",LOOKUP($L468,$M468:$R468,$S468:$X468))</f>
        <v>#N/A</v>
      </c>
      <c r="Z468">
        <f>IFERROR(VLOOKUP($A$468,'02_Benchmarks_by_NACE'!$A:$J,7,FALSE),"")</f>
        <v>0.66999999999999993</v>
      </c>
      <c r="AA468">
        <f>IFERROR(VLOOKUP($A$468,'02_Benchmarks_by_NACE'!$A:$J,8,FALSE),"")</f>
        <v>1</v>
      </c>
      <c r="AB468">
        <f>IFERROR(VLOOKUP($A$468,'02_Benchmarks_by_NACE'!$A:$J,9,FALSE),"")</f>
        <v>1</v>
      </c>
      <c r="AC468">
        <f>IF(Z468="","",IF(LOWER($G$468)="lower_is_better",IF($L468&lt;=Z468*0.4,3,IF($L468&lt;=Z468*0.7,2,IF($L468&lt;=Z468,0,IF($L468&lt;=AB468,-2,-3)))),IF($L468&gt;=Z468*1.6,3,IF($L468&gt;=Z468*1.3,2,IF($L468&gt;=Z468,0,IF($L468&gt;=Z468/2,-2,-3))))))</f>
        <v>-3</v>
      </c>
      <c r="AD468" t="e">
        <f>IF($K$468&lt;&gt;"",Y468,IF(Z468&lt;&gt;"",AC468,""))</f>
        <v>#N/A</v>
      </c>
      <c r="AE468" t="e">
        <f>IF(AD468="","",VLOOKUP(AD468,'04_WUStG_Mapping'!$A:$B,2,TRUE))</f>
        <v>#N/A</v>
      </c>
    </row>
    <row r="469" spans="1:31" x14ac:dyDescent="0.2">
      <c r="A469" t="s">
        <v>481</v>
      </c>
      <c r="B469" t="s">
        <v>652</v>
      </c>
      <c r="C469" t="s">
        <v>739</v>
      </c>
      <c r="D469" t="s">
        <v>893</v>
      </c>
      <c r="E469" t="s">
        <v>1405</v>
      </c>
      <c r="F469" t="s">
        <v>1607</v>
      </c>
      <c r="G469" t="s">
        <v>1626</v>
      </c>
      <c r="H469" t="s">
        <v>1661</v>
      </c>
      <c r="I469" t="s">
        <v>1685</v>
      </c>
      <c r="J469" t="s">
        <v>1700</v>
      </c>
      <c r="K469" t="s">
        <v>1774</v>
      </c>
      <c r="M469" t="e">
        <f>IF($K$469="","",VLOOKUP($K$469,'03_Thresholds_Archetypes'!$A:$M,2,FALSE))</f>
        <v>#N/A</v>
      </c>
      <c r="N469" t="e">
        <f>IF($K$469="","",VLOOKUP($K$469,'03_Thresholds_Archetypes'!$A:$M,3,FALSE))</f>
        <v>#N/A</v>
      </c>
      <c r="O469" t="e">
        <f>IF($K$469="","",VLOOKUP($K$469,'03_Thresholds_Archetypes'!$A:$M,4,FALSE))</f>
        <v>#N/A</v>
      </c>
      <c r="P469" t="e">
        <f>IF($K$469="","",VLOOKUP($K$469,'03_Thresholds_Archetypes'!$A:$M,5,FALSE))</f>
        <v>#N/A</v>
      </c>
      <c r="Q469" t="e">
        <f>IF($K$469="","",VLOOKUP($K$469,'03_Thresholds_Archetypes'!$A:$M,6,FALSE))</f>
        <v>#N/A</v>
      </c>
      <c r="R469" t="e">
        <f>IF($K$469="","",VLOOKUP($K$469,'03_Thresholds_Archetypes'!$A:$M,7,FALSE))</f>
        <v>#N/A</v>
      </c>
      <c r="S469" t="e">
        <f>IF($K$469="","",VLOOKUP($K$469,'03_Thresholds_Archetypes'!$A:$M,8,FALSE))</f>
        <v>#N/A</v>
      </c>
      <c r="T469" t="e">
        <f>IF($K$469="","",VLOOKUP($K$469,'03_Thresholds_Archetypes'!$A:$M,9,FALSE))</f>
        <v>#N/A</v>
      </c>
      <c r="U469" t="e">
        <f>IF($K$469="","",VLOOKUP($K$469,'03_Thresholds_Archetypes'!$A:$M,10,FALSE))</f>
        <v>#N/A</v>
      </c>
      <c r="V469" t="e">
        <f>IF($K$469="","",VLOOKUP($K$469,'03_Thresholds_Archetypes'!$A:$M,11,FALSE))</f>
        <v>#N/A</v>
      </c>
      <c r="W469" t="e">
        <f>IF($K$469="","",VLOOKUP($K$469,'03_Thresholds_Archetypes'!$A:$M,12,FALSE))</f>
        <v>#N/A</v>
      </c>
      <c r="X469" t="e">
        <f>IF($K$469="","",VLOOKUP($K$469,'03_Thresholds_Archetypes'!$A:$M,13,FALSE))</f>
        <v>#N/A</v>
      </c>
      <c r="Y469" t="e">
        <f>IF($K$469="","",LOOKUP($L469,$M469:$R469,$S469:$X469))</f>
        <v>#N/A</v>
      </c>
      <c r="Z469">
        <f>IFERROR(VLOOKUP($A$469,'02_Benchmarks_by_NACE'!$A:$J,7,FALSE),"")</f>
        <v>0.5</v>
      </c>
      <c r="AA469">
        <f>IFERROR(VLOOKUP($A$469,'02_Benchmarks_by_NACE'!$A:$J,8,FALSE),"")</f>
        <v>0.75</v>
      </c>
      <c r="AB469">
        <f>IFERROR(VLOOKUP($A$469,'02_Benchmarks_by_NACE'!$A:$J,9,FALSE),"")</f>
        <v>0.9</v>
      </c>
      <c r="AC469">
        <f>IF(Z469="","",IF(LOWER($G$469)="lower_is_better",IF($L469&lt;=Z469*0.4,3,IF($L469&lt;=Z469*0.7,2,IF($L469&lt;=Z469,0,IF($L469&lt;=AB469,-2,-3)))),IF($L469&gt;=Z469*1.6,3,IF($L469&gt;=Z469*1.3,2,IF($L469&gt;=Z469,0,IF($L469&gt;=Z469/2,-2,-3))))))</f>
        <v>-3</v>
      </c>
      <c r="AD469" t="e">
        <f>IF($K$469&lt;&gt;"",Y469,IF(Z469&lt;&gt;"",AC469,""))</f>
        <v>#N/A</v>
      </c>
      <c r="AE469" t="e">
        <f>IF(AD469="","",VLOOKUP(AD469,'04_WUStG_Mapping'!$A:$B,2,TRUE))</f>
        <v>#N/A</v>
      </c>
    </row>
    <row r="470" spans="1:31" x14ac:dyDescent="0.2">
      <c r="A470" t="s">
        <v>482</v>
      </c>
      <c r="B470" t="s">
        <v>652</v>
      </c>
      <c r="C470" t="s">
        <v>739</v>
      </c>
      <c r="D470" t="s">
        <v>894</v>
      </c>
      <c r="E470" t="s">
        <v>1406</v>
      </c>
      <c r="F470" t="s">
        <v>1607</v>
      </c>
      <c r="G470" t="s">
        <v>1626</v>
      </c>
      <c r="H470" t="s">
        <v>1662</v>
      </c>
      <c r="I470" t="s">
        <v>1686</v>
      </c>
      <c r="J470" t="s">
        <v>1700</v>
      </c>
      <c r="K470" t="s">
        <v>1774</v>
      </c>
      <c r="M470" t="e">
        <f>IF($K$470="","",VLOOKUP($K$470,'03_Thresholds_Archetypes'!$A:$M,2,FALSE))</f>
        <v>#N/A</v>
      </c>
      <c r="N470" t="e">
        <f>IF($K$470="","",VLOOKUP($K$470,'03_Thresholds_Archetypes'!$A:$M,3,FALSE))</f>
        <v>#N/A</v>
      </c>
      <c r="O470" t="e">
        <f>IF($K$470="","",VLOOKUP($K$470,'03_Thresholds_Archetypes'!$A:$M,4,FALSE))</f>
        <v>#N/A</v>
      </c>
      <c r="P470" t="e">
        <f>IF($K$470="","",VLOOKUP($K$470,'03_Thresholds_Archetypes'!$A:$M,5,FALSE))</f>
        <v>#N/A</v>
      </c>
      <c r="Q470" t="e">
        <f>IF($K$470="","",VLOOKUP($K$470,'03_Thresholds_Archetypes'!$A:$M,6,FALSE))</f>
        <v>#N/A</v>
      </c>
      <c r="R470" t="e">
        <f>IF($K$470="","",VLOOKUP($K$470,'03_Thresholds_Archetypes'!$A:$M,7,FALSE))</f>
        <v>#N/A</v>
      </c>
      <c r="S470" t="e">
        <f>IF($K$470="","",VLOOKUP($K$470,'03_Thresholds_Archetypes'!$A:$M,8,FALSE))</f>
        <v>#N/A</v>
      </c>
      <c r="T470" t="e">
        <f>IF($K$470="","",VLOOKUP($K$470,'03_Thresholds_Archetypes'!$A:$M,9,FALSE))</f>
        <v>#N/A</v>
      </c>
      <c r="U470" t="e">
        <f>IF($K$470="","",VLOOKUP($K$470,'03_Thresholds_Archetypes'!$A:$M,10,FALSE))</f>
        <v>#N/A</v>
      </c>
      <c r="V470" t="e">
        <f>IF($K$470="","",VLOOKUP($K$470,'03_Thresholds_Archetypes'!$A:$M,11,FALSE))</f>
        <v>#N/A</v>
      </c>
      <c r="W470" t="e">
        <f>IF($K$470="","",VLOOKUP($K$470,'03_Thresholds_Archetypes'!$A:$M,12,FALSE))</f>
        <v>#N/A</v>
      </c>
      <c r="X470" t="e">
        <f>IF($K$470="","",VLOOKUP($K$470,'03_Thresholds_Archetypes'!$A:$M,13,FALSE))</f>
        <v>#N/A</v>
      </c>
      <c r="Y470" t="e">
        <f>IF($K$470="","",LOOKUP($L470,$M470:$R470,$S470:$X470))</f>
        <v>#N/A</v>
      </c>
      <c r="Z470">
        <f>IFERROR(VLOOKUP($A$470,'02_Benchmarks_by_NACE'!$A:$J,7,FALSE),"")</f>
        <v>0.64500000000000002</v>
      </c>
      <c r="AA470">
        <f>IFERROR(VLOOKUP($A$470,'02_Benchmarks_by_NACE'!$A:$J,8,FALSE),"")</f>
        <v>0.96750000000000003</v>
      </c>
      <c r="AB470">
        <f>IFERROR(VLOOKUP($A$470,'02_Benchmarks_by_NACE'!$A:$J,9,FALSE),"")</f>
        <v>1</v>
      </c>
      <c r="AC470">
        <f>IF(Z470="","",IF(LOWER($G$470)="lower_is_better",IF($L470&lt;=Z470*0.4,3,IF($L470&lt;=Z470*0.7,2,IF($L470&lt;=Z470,0,IF($L470&lt;=AB470,-2,-3)))),IF($L470&gt;=Z470*1.6,3,IF($L470&gt;=Z470*1.3,2,IF($L470&gt;=Z470,0,IF($L470&gt;=Z470/2,-2,-3))))))</f>
        <v>-3</v>
      </c>
      <c r="AD470" t="e">
        <f>IF($K$470&lt;&gt;"",Y470,IF(Z470&lt;&gt;"",AC470,""))</f>
        <v>#N/A</v>
      </c>
      <c r="AE470" t="e">
        <f>IF(AD470="","",VLOOKUP(AD470,'04_WUStG_Mapping'!$A:$B,2,TRUE))</f>
        <v>#N/A</v>
      </c>
    </row>
    <row r="471" spans="1:31" x14ac:dyDescent="0.2">
      <c r="A471" t="s">
        <v>483</v>
      </c>
      <c r="B471" t="s">
        <v>652</v>
      </c>
      <c r="C471" t="s">
        <v>739</v>
      </c>
      <c r="D471" t="s">
        <v>894</v>
      </c>
      <c r="E471" t="s">
        <v>1407</v>
      </c>
      <c r="F471" t="s">
        <v>1602</v>
      </c>
      <c r="G471" t="s">
        <v>1627</v>
      </c>
      <c r="H471" t="s">
        <v>1663</v>
      </c>
      <c r="I471" t="s">
        <v>1632</v>
      </c>
      <c r="J471" t="s">
        <v>1700</v>
      </c>
      <c r="K471" t="s">
        <v>1775</v>
      </c>
      <c r="M471" t="e">
        <f>IF($K$471="","",VLOOKUP($K$471,'03_Thresholds_Archetypes'!$A:$M,2,FALSE))</f>
        <v>#N/A</v>
      </c>
      <c r="N471" t="e">
        <f>IF($K$471="","",VLOOKUP($K$471,'03_Thresholds_Archetypes'!$A:$M,3,FALSE))</f>
        <v>#N/A</v>
      </c>
      <c r="O471" t="e">
        <f>IF($K$471="","",VLOOKUP($K$471,'03_Thresholds_Archetypes'!$A:$M,4,FALSE))</f>
        <v>#N/A</v>
      </c>
      <c r="P471" t="e">
        <f>IF($K$471="","",VLOOKUP($K$471,'03_Thresholds_Archetypes'!$A:$M,5,FALSE))</f>
        <v>#N/A</v>
      </c>
      <c r="Q471" t="e">
        <f>IF($K$471="","",VLOOKUP($K$471,'03_Thresholds_Archetypes'!$A:$M,6,FALSE))</f>
        <v>#N/A</v>
      </c>
      <c r="R471" t="e">
        <f>IF($K$471="","",VLOOKUP($K$471,'03_Thresholds_Archetypes'!$A:$M,7,FALSE))</f>
        <v>#N/A</v>
      </c>
      <c r="S471" t="e">
        <f>IF($K$471="","",VLOOKUP($K$471,'03_Thresholds_Archetypes'!$A:$M,8,FALSE))</f>
        <v>#N/A</v>
      </c>
      <c r="T471" t="e">
        <f>IF($K$471="","",VLOOKUP($K$471,'03_Thresholds_Archetypes'!$A:$M,9,FALSE))</f>
        <v>#N/A</v>
      </c>
      <c r="U471" t="e">
        <f>IF($K$471="","",VLOOKUP($K$471,'03_Thresholds_Archetypes'!$A:$M,10,FALSE))</f>
        <v>#N/A</v>
      </c>
      <c r="V471" t="e">
        <f>IF($K$471="","",VLOOKUP($K$471,'03_Thresholds_Archetypes'!$A:$M,11,FALSE))</f>
        <v>#N/A</v>
      </c>
      <c r="W471" t="e">
        <f>IF($K$471="","",VLOOKUP($K$471,'03_Thresholds_Archetypes'!$A:$M,12,FALSE))</f>
        <v>#N/A</v>
      </c>
      <c r="X471" t="e">
        <f>IF($K$471="","",VLOOKUP($K$471,'03_Thresholds_Archetypes'!$A:$M,13,FALSE))</f>
        <v>#N/A</v>
      </c>
      <c r="Y471" t="e">
        <f>IF($K$471="","",LOOKUP($L471,$M471:$R471,$S471:$X471))</f>
        <v>#N/A</v>
      </c>
      <c r="Z471">
        <f>IFERROR(VLOOKUP($A$471,'02_Benchmarks_by_NACE'!$A:$J,7,FALSE),"")</f>
        <v>15.5</v>
      </c>
      <c r="AA471">
        <f>IFERROR(VLOOKUP($A$471,'02_Benchmarks_by_NACE'!$A:$J,8,FALSE),"")</f>
        <v>23.25</v>
      </c>
      <c r="AB471">
        <f>IFERROR(VLOOKUP($A$471,'02_Benchmarks_by_NACE'!$A:$J,9,FALSE),"")</f>
        <v>38.75</v>
      </c>
      <c r="AC471">
        <f>IF(Z471="","",IF(LOWER($G$471)="lower_is_better",IF($L471&lt;=Z471*0.4,3,IF($L471&lt;=Z471*0.7,2,IF($L471&lt;=Z471,0,IF($L471&lt;=AB471,-2,-3)))),IF($L471&gt;=Z471*1.6,3,IF($L471&gt;=Z471*1.3,2,IF($L471&gt;=Z471,0,IF($L471&gt;=Z471/2,-2,-3))))))</f>
        <v>3</v>
      </c>
      <c r="AD471" t="e">
        <f>IF($K$471&lt;&gt;"",Y471,IF(Z471&lt;&gt;"",AC471,""))</f>
        <v>#N/A</v>
      </c>
      <c r="AE471" t="e">
        <f>IF(AD471="","",VLOOKUP(AD471,'04_WUStG_Mapping'!$A:$B,2,TRUE))</f>
        <v>#N/A</v>
      </c>
    </row>
    <row r="472" spans="1:31" x14ac:dyDescent="0.2">
      <c r="A472" t="s">
        <v>484</v>
      </c>
      <c r="B472" t="s">
        <v>652</v>
      </c>
      <c r="C472" t="s">
        <v>739</v>
      </c>
      <c r="D472" t="s">
        <v>894</v>
      </c>
      <c r="E472" t="s">
        <v>1408</v>
      </c>
      <c r="F472" t="s">
        <v>1608</v>
      </c>
      <c r="G472" t="s">
        <v>1626</v>
      </c>
      <c r="H472" t="s">
        <v>1664</v>
      </c>
      <c r="I472" t="s">
        <v>1686</v>
      </c>
      <c r="J472" t="s">
        <v>1700</v>
      </c>
      <c r="K472" t="s">
        <v>1774</v>
      </c>
      <c r="M472" t="e">
        <f>IF($K$472="","",VLOOKUP($K$472,'03_Thresholds_Archetypes'!$A:$M,2,FALSE))</f>
        <v>#N/A</v>
      </c>
      <c r="N472" t="e">
        <f>IF($K$472="","",VLOOKUP($K$472,'03_Thresholds_Archetypes'!$A:$M,3,FALSE))</f>
        <v>#N/A</v>
      </c>
      <c r="O472" t="e">
        <f>IF($K$472="","",VLOOKUP($K$472,'03_Thresholds_Archetypes'!$A:$M,4,FALSE))</f>
        <v>#N/A</v>
      </c>
      <c r="P472" t="e">
        <f>IF($K$472="","",VLOOKUP($K$472,'03_Thresholds_Archetypes'!$A:$M,5,FALSE))</f>
        <v>#N/A</v>
      </c>
      <c r="Q472" t="e">
        <f>IF($K$472="","",VLOOKUP($K$472,'03_Thresholds_Archetypes'!$A:$M,6,FALSE))</f>
        <v>#N/A</v>
      </c>
      <c r="R472" t="e">
        <f>IF($K$472="","",VLOOKUP($K$472,'03_Thresholds_Archetypes'!$A:$M,7,FALSE))</f>
        <v>#N/A</v>
      </c>
      <c r="S472" t="e">
        <f>IF($K$472="","",VLOOKUP($K$472,'03_Thresholds_Archetypes'!$A:$M,8,FALSE))</f>
        <v>#N/A</v>
      </c>
      <c r="T472" t="e">
        <f>IF($K$472="","",VLOOKUP($K$472,'03_Thresholds_Archetypes'!$A:$M,9,FALSE))</f>
        <v>#N/A</v>
      </c>
      <c r="U472" t="e">
        <f>IF($K$472="","",VLOOKUP($K$472,'03_Thresholds_Archetypes'!$A:$M,10,FALSE))</f>
        <v>#N/A</v>
      </c>
      <c r="V472" t="e">
        <f>IF($K$472="","",VLOOKUP($K$472,'03_Thresholds_Archetypes'!$A:$M,11,FALSE))</f>
        <v>#N/A</v>
      </c>
      <c r="W472" t="e">
        <f>IF($K$472="","",VLOOKUP($K$472,'03_Thresholds_Archetypes'!$A:$M,12,FALSE))</f>
        <v>#N/A</v>
      </c>
      <c r="X472" t="e">
        <f>IF($K$472="","",VLOOKUP($K$472,'03_Thresholds_Archetypes'!$A:$M,13,FALSE))</f>
        <v>#N/A</v>
      </c>
      <c r="Y472" t="e">
        <f>IF($K$472="","",LOOKUP($L472,$M472:$R472,$S472:$X472))</f>
        <v>#N/A</v>
      </c>
      <c r="Z472">
        <f>IFERROR(VLOOKUP($A$472,'02_Benchmarks_by_NACE'!$A:$J,7,FALSE),"")</f>
        <v>1.5</v>
      </c>
      <c r="AA472">
        <f>IFERROR(VLOOKUP($A$472,'02_Benchmarks_by_NACE'!$A:$J,8,FALSE),"")</f>
        <v>2.25</v>
      </c>
      <c r="AB472">
        <f>IFERROR(VLOOKUP($A$472,'02_Benchmarks_by_NACE'!$A:$J,9,FALSE),"")</f>
        <v>3.75</v>
      </c>
      <c r="AC472">
        <f>IF(Z472="","",IF(LOWER($G$472)="lower_is_better",IF($L472&lt;=Z472*0.4,3,IF($L472&lt;=Z472*0.7,2,IF($L472&lt;=Z472,0,IF($L472&lt;=AB472,-2,-3)))),IF($L472&gt;=Z472*1.6,3,IF($L472&gt;=Z472*1.3,2,IF($L472&gt;=Z472,0,IF($L472&gt;=Z472/2,-2,-3))))))</f>
        <v>-3</v>
      </c>
      <c r="AD472" t="e">
        <f>IF($K$472&lt;&gt;"",Y472,IF(Z472&lt;&gt;"",AC472,""))</f>
        <v>#N/A</v>
      </c>
      <c r="AE472" t="e">
        <f>IF(AD472="","",VLOOKUP(AD472,'04_WUStG_Mapping'!$A:$B,2,TRUE))</f>
        <v>#N/A</v>
      </c>
    </row>
    <row r="473" spans="1:31" x14ac:dyDescent="0.2">
      <c r="A473" t="s">
        <v>485</v>
      </c>
      <c r="B473" t="s">
        <v>652</v>
      </c>
      <c r="C473" t="s">
        <v>739</v>
      </c>
      <c r="D473" t="s">
        <v>895</v>
      </c>
      <c r="E473" t="s">
        <v>1409</v>
      </c>
      <c r="F473" t="s">
        <v>1606</v>
      </c>
      <c r="G473" t="s">
        <v>1627</v>
      </c>
      <c r="H473" t="s">
        <v>1659</v>
      </c>
      <c r="I473" t="s">
        <v>1685</v>
      </c>
      <c r="J473" t="s">
        <v>1700</v>
      </c>
      <c r="K473" t="s">
        <v>1755</v>
      </c>
      <c r="M473">
        <f>IF($K$473="","",VLOOKUP($K$473,'03_Thresholds_Archetypes'!$A:$M,2,FALSE))</f>
        <v>0</v>
      </c>
      <c r="N473">
        <f>IF($K$473="","",VLOOKUP($K$473,'03_Thresholds_Archetypes'!$A:$M,3,FALSE))</f>
        <v>1</v>
      </c>
      <c r="O473">
        <f>IF($K$473="","",VLOOKUP($K$473,'03_Thresholds_Archetypes'!$A:$M,4,FALSE))</f>
        <v>3</v>
      </c>
      <c r="P473">
        <f>IF($K$473="","",VLOOKUP($K$473,'03_Thresholds_Archetypes'!$A:$M,5,FALSE))</f>
        <v>5</v>
      </c>
      <c r="Q473">
        <f>IF($K$473="","",VLOOKUP($K$473,'03_Thresholds_Archetypes'!$A:$M,6,FALSE))</f>
        <v>1000000000</v>
      </c>
      <c r="R473">
        <f>IF($K$473="","",VLOOKUP($K$473,'03_Thresholds_Archetypes'!$A:$M,7,FALSE))</f>
        <v>1000000000</v>
      </c>
      <c r="S473">
        <f>IF($K$473="","",VLOOKUP($K$473,'03_Thresholds_Archetypes'!$A:$M,8,FALSE))</f>
        <v>3</v>
      </c>
      <c r="T473">
        <f>IF($K$473="","",VLOOKUP($K$473,'03_Thresholds_Archetypes'!$A:$M,9,FALSE))</f>
        <v>2</v>
      </c>
      <c r="U473">
        <f>IF($K$473="","",VLOOKUP($K$473,'03_Thresholds_Archetypes'!$A:$M,10,FALSE))</f>
        <v>0</v>
      </c>
      <c r="V473">
        <f>IF($K$473="","",VLOOKUP($K$473,'03_Thresholds_Archetypes'!$A:$M,11,FALSE))</f>
        <v>-2</v>
      </c>
      <c r="W473">
        <f>IF($K$473="","",VLOOKUP($K$473,'03_Thresholds_Archetypes'!$A:$M,12,FALSE))</f>
        <v>-3</v>
      </c>
      <c r="X473">
        <f>IF($K$473="","",VLOOKUP($K$473,'03_Thresholds_Archetypes'!$A:$M,13,FALSE))</f>
        <v>-3</v>
      </c>
      <c r="Y473">
        <f>IF($K$473="","",LOOKUP($L473,$M473:$R473,$S473:$X473))</f>
        <v>3</v>
      </c>
      <c r="Z473">
        <f>IFERROR(VLOOKUP($A$473,'02_Benchmarks_by_NACE'!$A:$J,7,FALSE),"")</f>
        <v>0.5</v>
      </c>
      <c r="AA473">
        <f>IFERROR(VLOOKUP($A$473,'02_Benchmarks_by_NACE'!$A:$J,8,FALSE),"")</f>
        <v>0.75</v>
      </c>
      <c r="AB473">
        <f>IFERROR(VLOOKUP($A$473,'02_Benchmarks_by_NACE'!$A:$J,9,FALSE),"")</f>
        <v>1.25</v>
      </c>
      <c r="AC473">
        <f>IF(Z473="","",IF(LOWER($G$473)="lower_is_better",IF($L473&lt;=Z473*0.4,3,IF($L473&lt;=Z473*0.7,2,IF($L473&lt;=Z473,0,IF($L473&lt;=AB473,-2,-3)))),IF($L473&gt;=Z473*1.6,3,IF($L473&gt;=Z473*1.3,2,IF($L473&gt;=Z473,0,IF($L473&gt;=Z473/2,-2,-3))))))</f>
        <v>3</v>
      </c>
      <c r="AD473">
        <f>IF($K$473&lt;&gt;"",Y473,IF(Z473&lt;&gt;"",AC473,""))</f>
        <v>3</v>
      </c>
      <c r="AE473">
        <f>IF(AD473="","",VLOOKUP(AD473,'04_WUStG_Mapping'!$A:$B,2,TRUE))</f>
        <v>0</v>
      </c>
    </row>
    <row r="474" spans="1:31" x14ac:dyDescent="0.2">
      <c r="A474" t="s">
        <v>486</v>
      </c>
      <c r="B474" t="s">
        <v>652</v>
      </c>
      <c r="C474" t="s">
        <v>739</v>
      </c>
      <c r="D474" t="s">
        <v>895</v>
      </c>
      <c r="E474" t="s">
        <v>1410</v>
      </c>
      <c r="F474" t="s">
        <v>1607</v>
      </c>
      <c r="G474" t="s">
        <v>1626</v>
      </c>
      <c r="H474" t="s">
        <v>1660</v>
      </c>
      <c r="I474" t="s">
        <v>1685</v>
      </c>
      <c r="J474" t="s">
        <v>1700</v>
      </c>
      <c r="K474" t="s">
        <v>1774</v>
      </c>
      <c r="M474" t="e">
        <f>IF($K$474="","",VLOOKUP($K$474,'03_Thresholds_Archetypes'!$A:$M,2,FALSE))</f>
        <v>#N/A</v>
      </c>
      <c r="N474" t="e">
        <f>IF($K$474="","",VLOOKUP($K$474,'03_Thresholds_Archetypes'!$A:$M,3,FALSE))</f>
        <v>#N/A</v>
      </c>
      <c r="O474" t="e">
        <f>IF($K$474="","",VLOOKUP($K$474,'03_Thresholds_Archetypes'!$A:$M,4,FALSE))</f>
        <v>#N/A</v>
      </c>
      <c r="P474" t="e">
        <f>IF($K$474="","",VLOOKUP($K$474,'03_Thresholds_Archetypes'!$A:$M,5,FALSE))</f>
        <v>#N/A</v>
      </c>
      <c r="Q474" t="e">
        <f>IF($K$474="","",VLOOKUP($K$474,'03_Thresholds_Archetypes'!$A:$M,6,FALSE))</f>
        <v>#N/A</v>
      </c>
      <c r="R474" t="e">
        <f>IF($K$474="","",VLOOKUP($K$474,'03_Thresholds_Archetypes'!$A:$M,7,FALSE))</f>
        <v>#N/A</v>
      </c>
      <c r="S474" t="e">
        <f>IF($K$474="","",VLOOKUP($K$474,'03_Thresholds_Archetypes'!$A:$M,8,FALSE))</f>
        <v>#N/A</v>
      </c>
      <c r="T474" t="e">
        <f>IF($K$474="","",VLOOKUP($K$474,'03_Thresholds_Archetypes'!$A:$M,9,FALSE))</f>
        <v>#N/A</v>
      </c>
      <c r="U474" t="e">
        <f>IF($K$474="","",VLOOKUP($K$474,'03_Thresholds_Archetypes'!$A:$M,10,FALSE))</f>
        <v>#N/A</v>
      </c>
      <c r="V474" t="e">
        <f>IF($K$474="","",VLOOKUP($K$474,'03_Thresholds_Archetypes'!$A:$M,11,FALSE))</f>
        <v>#N/A</v>
      </c>
      <c r="W474" t="e">
        <f>IF($K$474="","",VLOOKUP($K$474,'03_Thresholds_Archetypes'!$A:$M,12,FALSE))</f>
        <v>#N/A</v>
      </c>
      <c r="X474" t="e">
        <f>IF($K$474="","",VLOOKUP($K$474,'03_Thresholds_Archetypes'!$A:$M,13,FALSE))</f>
        <v>#N/A</v>
      </c>
      <c r="Y474" t="e">
        <f>IF($K$474="","",LOOKUP($L474,$M474:$R474,$S474:$X474))</f>
        <v>#N/A</v>
      </c>
      <c r="Z474">
        <f>IFERROR(VLOOKUP($A$474,'02_Benchmarks_by_NACE'!$A:$J,7,FALSE),"")</f>
        <v>0.66999999999999993</v>
      </c>
      <c r="AA474">
        <f>IFERROR(VLOOKUP($A$474,'02_Benchmarks_by_NACE'!$A:$J,8,FALSE),"")</f>
        <v>1</v>
      </c>
      <c r="AB474">
        <f>IFERROR(VLOOKUP($A$474,'02_Benchmarks_by_NACE'!$A:$J,9,FALSE),"")</f>
        <v>1</v>
      </c>
      <c r="AC474">
        <f>IF(Z474="","",IF(LOWER($G$474)="lower_is_better",IF($L474&lt;=Z474*0.4,3,IF($L474&lt;=Z474*0.7,2,IF($L474&lt;=Z474,0,IF($L474&lt;=AB474,-2,-3)))),IF($L474&gt;=Z474*1.6,3,IF($L474&gt;=Z474*1.3,2,IF($L474&gt;=Z474,0,IF($L474&gt;=Z474/2,-2,-3))))))</f>
        <v>-3</v>
      </c>
      <c r="AD474" t="e">
        <f>IF($K$474&lt;&gt;"",Y474,IF(Z474&lt;&gt;"",AC474,""))</f>
        <v>#N/A</v>
      </c>
      <c r="AE474" t="e">
        <f>IF(AD474="","",VLOOKUP(AD474,'04_WUStG_Mapping'!$A:$B,2,TRUE))</f>
        <v>#N/A</v>
      </c>
    </row>
    <row r="475" spans="1:31" x14ac:dyDescent="0.2">
      <c r="A475" t="s">
        <v>487</v>
      </c>
      <c r="B475" t="s">
        <v>652</v>
      </c>
      <c r="C475" t="s">
        <v>739</v>
      </c>
      <c r="D475" t="s">
        <v>895</v>
      </c>
      <c r="E475" t="s">
        <v>1411</v>
      </c>
      <c r="F475" t="s">
        <v>1607</v>
      </c>
      <c r="G475" t="s">
        <v>1626</v>
      </c>
      <c r="H475" t="s">
        <v>1661</v>
      </c>
      <c r="I475" t="s">
        <v>1685</v>
      </c>
      <c r="J475" t="s">
        <v>1700</v>
      </c>
      <c r="K475" t="s">
        <v>1774</v>
      </c>
      <c r="M475" t="e">
        <f>IF($K$475="","",VLOOKUP($K$475,'03_Thresholds_Archetypes'!$A:$M,2,FALSE))</f>
        <v>#N/A</v>
      </c>
      <c r="N475" t="e">
        <f>IF($K$475="","",VLOOKUP($K$475,'03_Thresholds_Archetypes'!$A:$M,3,FALSE))</f>
        <v>#N/A</v>
      </c>
      <c r="O475" t="e">
        <f>IF($K$475="","",VLOOKUP($K$475,'03_Thresholds_Archetypes'!$A:$M,4,FALSE))</f>
        <v>#N/A</v>
      </c>
      <c r="P475" t="e">
        <f>IF($K$475="","",VLOOKUP($K$475,'03_Thresholds_Archetypes'!$A:$M,5,FALSE))</f>
        <v>#N/A</v>
      </c>
      <c r="Q475" t="e">
        <f>IF($K$475="","",VLOOKUP($K$475,'03_Thresholds_Archetypes'!$A:$M,6,FALSE))</f>
        <v>#N/A</v>
      </c>
      <c r="R475" t="e">
        <f>IF($K$475="","",VLOOKUP($K$475,'03_Thresholds_Archetypes'!$A:$M,7,FALSE))</f>
        <v>#N/A</v>
      </c>
      <c r="S475" t="e">
        <f>IF($K$475="","",VLOOKUP($K$475,'03_Thresholds_Archetypes'!$A:$M,8,FALSE))</f>
        <v>#N/A</v>
      </c>
      <c r="T475" t="e">
        <f>IF($K$475="","",VLOOKUP($K$475,'03_Thresholds_Archetypes'!$A:$M,9,FALSE))</f>
        <v>#N/A</v>
      </c>
      <c r="U475" t="e">
        <f>IF($K$475="","",VLOOKUP($K$475,'03_Thresholds_Archetypes'!$A:$M,10,FALSE))</f>
        <v>#N/A</v>
      </c>
      <c r="V475" t="e">
        <f>IF($K$475="","",VLOOKUP($K$475,'03_Thresholds_Archetypes'!$A:$M,11,FALSE))</f>
        <v>#N/A</v>
      </c>
      <c r="W475" t="e">
        <f>IF($K$475="","",VLOOKUP($K$475,'03_Thresholds_Archetypes'!$A:$M,12,FALSE))</f>
        <v>#N/A</v>
      </c>
      <c r="X475" t="e">
        <f>IF($K$475="","",VLOOKUP($K$475,'03_Thresholds_Archetypes'!$A:$M,13,FALSE))</f>
        <v>#N/A</v>
      </c>
      <c r="Y475" t="e">
        <f>IF($K$475="","",LOOKUP($L475,$M475:$R475,$S475:$X475))</f>
        <v>#N/A</v>
      </c>
      <c r="Z475">
        <f>IFERROR(VLOOKUP($A$475,'02_Benchmarks_by_NACE'!$A:$J,7,FALSE),"")</f>
        <v>0.5</v>
      </c>
      <c r="AA475">
        <f>IFERROR(VLOOKUP($A$475,'02_Benchmarks_by_NACE'!$A:$J,8,FALSE),"")</f>
        <v>0.75</v>
      </c>
      <c r="AB475">
        <f>IFERROR(VLOOKUP($A$475,'02_Benchmarks_by_NACE'!$A:$J,9,FALSE),"")</f>
        <v>0.9</v>
      </c>
      <c r="AC475">
        <f>IF(Z475="","",IF(LOWER($G$475)="lower_is_better",IF($L475&lt;=Z475*0.4,3,IF($L475&lt;=Z475*0.7,2,IF($L475&lt;=Z475,0,IF($L475&lt;=AB475,-2,-3)))),IF($L475&gt;=Z475*1.6,3,IF($L475&gt;=Z475*1.3,2,IF($L475&gt;=Z475,0,IF($L475&gt;=Z475/2,-2,-3))))))</f>
        <v>-3</v>
      </c>
      <c r="AD475" t="e">
        <f>IF($K$475&lt;&gt;"",Y475,IF(Z475&lt;&gt;"",AC475,""))</f>
        <v>#N/A</v>
      </c>
      <c r="AE475" t="e">
        <f>IF(AD475="","",VLOOKUP(AD475,'04_WUStG_Mapping'!$A:$B,2,TRUE))</f>
        <v>#N/A</v>
      </c>
    </row>
    <row r="476" spans="1:31" x14ac:dyDescent="0.2">
      <c r="A476" t="s">
        <v>488</v>
      </c>
      <c r="B476" t="s">
        <v>652</v>
      </c>
      <c r="C476" t="s">
        <v>739</v>
      </c>
      <c r="D476" t="s">
        <v>896</v>
      </c>
      <c r="E476" t="s">
        <v>1412</v>
      </c>
      <c r="F476" t="s">
        <v>1602</v>
      </c>
      <c r="G476" t="s">
        <v>1626</v>
      </c>
      <c r="H476" t="s">
        <v>1655</v>
      </c>
      <c r="I476" t="s">
        <v>1683</v>
      </c>
      <c r="J476" t="s">
        <v>1698</v>
      </c>
      <c r="K476" t="s">
        <v>1753</v>
      </c>
      <c r="M476">
        <f>IF($K$476="","",VLOOKUP($K$476,'03_Thresholds_Archetypes'!$A:$M,2,FALSE))</f>
        <v>0</v>
      </c>
      <c r="N476">
        <f>IF($K$476="","",VLOOKUP($K$476,'03_Thresholds_Archetypes'!$A:$M,3,FALSE))</f>
        <v>30</v>
      </c>
      <c r="O476">
        <f>IF($K$476="","",VLOOKUP($K$476,'03_Thresholds_Archetypes'!$A:$M,4,FALSE))</f>
        <v>50</v>
      </c>
      <c r="P476">
        <f>IF($K$476="","",VLOOKUP($K$476,'03_Thresholds_Archetypes'!$A:$M,5,FALSE))</f>
        <v>70</v>
      </c>
      <c r="Q476">
        <f>IF($K$476="","",VLOOKUP($K$476,'03_Thresholds_Archetypes'!$A:$M,6,FALSE))</f>
        <v>90</v>
      </c>
      <c r="R476">
        <f>IF($K$476="","",VLOOKUP($K$476,'03_Thresholds_Archetypes'!$A:$M,7,FALSE))</f>
        <v>1000000000</v>
      </c>
      <c r="S476">
        <f>IF($K$476="","",VLOOKUP($K$476,'03_Thresholds_Archetypes'!$A:$M,8,FALSE))</f>
        <v>-3</v>
      </c>
      <c r="T476">
        <f>IF($K$476="","",VLOOKUP($K$476,'03_Thresholds_Archetypes'!$A:$M,9,FALSE))</f>
        <v>-2</v>
      </c>
      <c r="U476">
        <f>IF($K$476="","",VLOOKUP($K$476,'03_Thresholds_Archetypes'!$A:$M,10,FALSE))</f>
        <v>0</v>
      </c>
      <c r="V476">
        <f>IF($K$476="","",VLOOKUP($K$476,'03_Thresholds_Archetypes'!$A:$M,11,FALSE))</f>
        <v>2</v>
      </c>
      <c r="W476">
        <f>IF($K$476="","",VLOOKUP($K$476,'03_Thresholds_Archetypes'!$A:$M,12,FALSE))</f>
        <v>3</v>
      </c>
      <c r="X476">
        <f>IF($K$476="","",VLOOKUP($K$476,'03_Thresholds_Archetypes'!$A:$M,13,FALSE))</f>
        <v>3</v>
      </c>
      <c r="Y476">
        <f>IF($K$476="","",LOOKUP($L476,$M476:$R476,$S476:$X476))</f>
        <v>-3</v>
      </c>
      <c r="Z476">
        <f>IFERROR(VLOOKUP($A$476,'02_Benchmarks_by_NACE'!$A:$J,7,FALSE),"")</f>
        <v>59.5</v>
      </c>
      <c r="AA476">
        <f>IFERROR(VLOOKUP($A$476,'02_Benchmarks_by_NACE'!$A:$J,8,FALSE),"")</f>
        <v>89.25</v>
      </c>
      <c r="AB476">
        <f>IFERROR(VLOOKUP($A$476,'02_Benchmarks_by_NACE'!$A:$J,9,FALSE),"")</f>
        <v>100</v>
      </c>
      <c r="AC476">
        <f>IF(Z476="","",IF(LOWER($G$476)="lower_is_better",IF($L476&lt;=Z476*0.4,3,IF($L476&lt;=Z476*0.7,2,IF($L476&lt;=Z476,0,IF($L476&lt;=AB476,-2,-3)))),IF($L476&gt;=Z476*1.6,3,IF($L476&gt;=Z476*1.3,2,IF($L476&gt;=Z476,0,IF($L476&gt;=Z476/2,-2,-3))))))</f>
        <v>-3</v>
      </c>
      <c r="AD476">
        <f>IF($K$476&lt;&gt;"",Y476,IF(Z476&lt;&gt;"",AC476,""))</f>
        <v>-3</v>
      </c>
      <c r="AE476">
        <f>IF(AD476="","",VLOOKUP(AD476,'04_WUStG_Mapping'!$A:$B,2,TRUE))</f>
        <v>25</v>
      </c>
    </row>
    <row r="477" spans="1:31" x14ac:dyDescent="0.2">
      <c r="A477" t="s">
        <v>489</v>
      </c>
      <c r="B477" t="s">
        <v>652</v>
      </c>
      <c r="C477" t="s">
        <v>739</v>
      </c>
      <c r="D477" t="s">
        <v>896</v>
      </c>
      <c r="E477" t="s">
        <v>1413</v>
      </c>
      <c r="F477" t="s">
        <v>1604</v>
      </c>
      <c r="G477" t="s">
        <v>1626</v>
      </c>
      <c r="H477" t="s">
        <v>1657</v>
      </c>
      <c r="I477" t="s">
        <v>1683</v>
      </c>
      <c r="J477" t="s">
        <v>1698</v>
      </c>
      <c r="K477" t="s">
        <v>1753</v>
      </c>
      <c r="M477">
        <f>IF($K$477="","",VLOOKUP($K$477,'03_Thresholds_Archetypes'!$A:$M,2,FALSE))</f>
        <v>0</v>
      </c>
      <c r="N477">
        <f>IF($K$477="","",VLOOKUP($K$477,'03_Thresholds_Archetypes'!$A:$M,3,FALSE))</f>
        <v>30</v>
      </c>
      <c r="O477">
        <f>IF($K$477="","",VLOOKUP($K$477,'03_Thresholds_Archetypes'!$A:$M,4,FALSE))</f>
        <v>50</v>
      </c>
      <c r="P477">
        <f>IF($K$477="","",VLOOKUP($K$477,'03_Thresholds_Archetypes'!$A:$M,5,FALSE))</f>
        <v>70</v>
      </c>
      <c r="Q477">
        <f>IF($K$477="","",VLOOKUP($K$477,'03_Thresholds_Archetypes'!$A:$M,6,FALSE))</f>
        <v>90</v>
      </c>
      <c r="R477">
        <f>IF($K$477="","",VLOOKUP($K$477,'03_Thresholds_Archetypes'!$A:$M,7,FALSE))</f>
        <v>1000000000</v>
      </c>
      <c r="S477">
        <f>IF($K$477="","",VLOOKUP($K$477,'03_Thresholds_Archetypes'!$A:$M,8,FALSE))</f>
        <v>-3</v>
      </c>
      <c r="T477">
        <f>IF($K$477="","",VLOOKUP($K$477,'03_Thresholds_Archetypes'!$A:$M,9,FALSE))</f>
        <v>-2</v>
      </c>
      <c r="U477">
        <f>IF($K$477="","",VLOOKUP($K$477,'03_Thresholds_Archetypes'!$A:$M,10,FALSE))</f>
        <v>0</v>
      </c>
      <c r="V477">
        <f>IF($K$477="","",VLOOKUP($K$477,'03_Thresholds_Archetypes'!$A:$M,11,FALSE))</f>
        <v>2</v>
      </c>
      <c r="W477">
        <f>IF($K$477="","",VLOOKUP($K$477,'03_Thresholds_Archetypes'!$A:$M,12,FALSE))</f>
        <v>3</v>
      </c>
      <c r="X477">
        <f>IF($K$477="","",VLOOKUP($K$477,'03_Thresholds_Archetypes'!$A:$M,13,FALSE))</f>
        <v>3</v>
      </c>
      <c r="Y477">
        <f>IF($K$477="","",LOOKUP($L477,$M477:$R477,$S477:$X477))</f>
        <v>-3</v>
      </c>
      <c r="Z477">
        <f>IFERROR(VLOOKUP($A$477,'02_Benchmarks_by_NACE'!$A:$J,7,FALSE),"")</f>
        <v>82</v>
      </c>
      <c r="AA477">
        <f>IFERROR(VLOOKUP($A$477,'02_Benchmarks_by_NACE'!$A:$J,8,FALSE),"")</f>
        <v>100</v>
      </c>
      <c r="AB477">
        <f>IFERROR(VLOOKUP($A$477,'02_Benchmarks_by_NACE'!$A:$J,9,FALSE),"")</f>
        <v>100</v>
      </c>
      <c r="AC477">
        <f>IF(Z477="","",IF(LOWER($G$477)="lower_is_better",IF($L477&lt;=Z477*0.4,3,IF($L477&lt;=Z477*0.7,2,IF($L477&lt;=Z477,0,IF($L477&lt;=AB477,-2,-3)))),IF($L477&gt;=Z477*1.6,3,IF($L477&gt;=Z477*1.3,2,IF($L477&gt;=Z477,0,IF($L477&gt;=Z477/2,-2,-3))))))</f>
        <v>-3</v>
      </c>
      <c r="AD477">
        <f>IF($K$477&lt;&gt;"",Y477,IF(Z477&lt;&gt;"",AC477,""))</f>
        <v>-3</v>
      </c>
      <c r="AE477">
        <f>IF(AD477="","",VLOOKUP(AD477,'04_WUStG_Mapping'!$A:$B,2,TRUE))</f>
        <v>25</v>
      </c>
    </row>
    <row r="478" spans="1:31" x14ac:dyDescent="0.2">
      <c r="A478" t="s">
        <v>490</v>
      </c>
      <c r="B478" t="s">
        <v>652</v>
      </c>
      <c r="C478" t="s">
        <v>739</v>
      </c>
      <c r="D478" t="s">
        <v>896</v>
      </c>
      <c r="E478" t="s">
        <v>1414</v>
      </c>
      <c r="F478" t="s">
        <v>1605</v>
      </c>
      <c r="G478" t="s">
        <v>1626</v>
      </c>
      <c r="H478" t="s">
        <v>1658</v>
      </c>
      <c r="I478" t="s">
        <v>1684</v>
      </c>
      <c r="J478" t="s">
        <v>1698</v>
      </c>
      <c r="K478" t="s">
        <v>1753</v>
      </c>
      <c r="M478">
        <f>IF($K$478="","",VLOOKUP($K$478,'03_Thresholds_Archetypes'!$A:$M,2,FALSE))</f>
        <v>0</v>
      </c>
      <c r="N478">
        <f>IF($K$478="","",VLOOKUP($K$478,'03_Thresholds_Archetypes'!$A:$M,3,FALSE))</f>
        <v>30</v>
      </c>
      <c r="O478">
        <f>IF($K$478="","",VLOOKUP($K$478,'03_Thresholds_Archetypes'!$A:$M,4,FALSE))</f>
        <v>50</v>
      </c>
      <c r="P478">
        <f>IF($K$478="","",VLOOKUP($K$478,'03_Thresholds_Archetypes'!$A:$M,5,FALSE))</f>
        <v>70</v>
      </c>
      <c r="Q478">
        <f>IF($K$478="","",VLOOKUP($K$478,'03_Thresholds_Archetypes'!$A:$M,6,FALSE))</f>
        <v>90</v>
      </c>
      <c r="R478">
        <f>IF($K$478="","",VLOOKUP($K$478,'03_Thresholds_Archetypes'!$A:$M,7,FALSE))</f>
        <v>1000000000</v>
      </c>
      <c r="S478">
        <f>IF($K$478="","",VLOOKUP($K$478,'03_Thresholds_Archetypes'!$A:$M,8,FALSE))</f>
        <v>-3</v>
      </c>
      <c r="T478">
        <f>IF($K$478="","",VLOOKUP($K$478,'03_Thresholds_Archetypes'!$A:$M,9,FALSE))</f>
        <v>-2</v>
      </c>
      <c r="U478">
        <f>IF($K$478="","",VLOOKUP($K$478,'03_Thresholds_Archetypes'!$A:$M,10,FALSE))</f>
        <v>0</v>
      </c>
      <c r="V478">
        <f>IF($K$478="","",VLOOKUP($K$478,'03_Thresholds_Archetypes'!$A:$M,11,FALSE))</f>
        <v>2</v>
      </c>
      <c r="W478">
        <f>IF($K$478="","",VLOOKUP($K$478,'03_Thresholds_Archetypes'!$A:$M,12,FALSE))</f>
        <v>3</v>
      </c>
      <c r="X478">
        <f>IF($K$478="","",VLOOKUP($K$478,'03_Thresholds_Archetypes'!$A:$M,13,FALSE))</f>
        <v>3</v>
      </c>
      <c r="Y478">
        <f>IF($K$478="","",LOOKUP($L478,$M478:$R478,$S478:$X478))</f>
        <v>-3</v>
      </c>
      <c r="Z478">
        <f>IFERROR(VLOOKUP($A$478,'02_Benchmarks_by_NACE'!$A:$J,7,FALSE),"")</f>
        <v>49.5</v>
      </c>
      <c r="AA478">
        <f>IFERROR(VLOOKUP($A$478,'02_Benchmarks_by_NACE'!$A:$J,8,FALSE),"")</f>
        <v>74.25</v>
      </c>
      <c r="AB478">
        <f>IFERROR(VLOOKUP($A$478,'02_Benchmarks_by_NACE'!$A:$J,9,FALSE),"")</f>
        <v>100</v>
      </c>
      <c r="AC478">
        <f>IF(Z478="","",IF(LOWER($G$478)="lower_is_better",IF($L478&lt;=Z478*0.4,3,IF($L478&lt;=Z478*0.7,2,IF($L478&lt;=Z478,0,IF($L478&lt;=AB478,-2,-3)))),IF($L478&gt;=Z478*1.6,3,IF($L478&gt;=Z478*1.3,2,IF($L478&gt;=Z478,0,IF($L478&gt;=Z478/2,-2,-3))))))</f>
        <v>-3</v>
      </c>
      <c r="AD478">
        <f>IF($K$478&lt;&gt;"",Y478,IF(Z478&lt;&gt;"",AC478,""))</f>
        <v>-3</v>
      </c>
      <c r="AE478">
        <f>IF(AD478="","",VLOOKUP(AD478,'04_WUStG_Mapping'!$A:$B,2,TRUE))</f>
        <v>25</v>
      </c>
    </row>
    <row r="479" spans="1:31" x14ac:dyDescent="0.2">
      <c r="A479" t="s">
        <v>491</v>
      </c>
      <c r="B479" t="s">
        <v>653</v>
      </c>
      <c r="C479" t="s">
        <v>739</v>
      </c>
      <c r="D479" t="s">
        <v>897</v>
      </c>
      <c r="E479" t="s">
        <v>1415</v>
      </c>
      <c r="F479" t="s">
        <v>1607</v>
      </c>
      <c r="G479" t="s">
        <v>1626</v>
      </c>
      <c r="H479" t="s">
        <v>1662</v>
      </c>
      <c r="I479" t="s">
        <v>1686</v>
      </c>
      <c r="J479" t="s">
        <v>1700</v>
      </c>
      <c r="K479" t="s">
        <v>1774</v>
      </c>
      <c r="M479" t="e">
        <f>IF($K$479="","",VLOOKUP($K$479,'03_Thresholds_Archetypes'!$A:$M,2,FALSE))</f>
        <v>#N/A</v>
      </c>
      <c r="N479" t="e">
        <f>IF($K$479="","",VLOOKUP($K$479,'03_Thresholds_Archetypes'!$A:$M,3,FALSE))</f>
        <v>#N/A</v>
      </c>
      <c r="O479" t="e">
        <f>IF($K$479="","",VLOOKUP($K$479,'03_Thresholds_Archetypes'!$A:$M,4,FALSE))</f>
        <v>#N/A</v>
      </c>
      <c r="P479" t="e">
        <f>IF($K$479="","",VLOOKUP($K$479,'03_Thresholds_Archetypes'!$A:$M,5,FALSE))</f>
        <v>#N/A</v>
      </c>
      <c r="Q479" t="e">
        <f>IF($K$479="","",VLOOKUP($K$479,'03_Thresholds_Archetypes'!$A:$M,6,FALSE))</f>
        <v>#N/A</v>
      </c>
      <c r="R479" t="e">
        <f>IF($K$479="","",VLOOKUP($K$479,'03_Thresholds_Archetypes'!$A:$M,7,FALSE))</f>
        <v>#N/A</v>
      </c>
      <c r="S479" t="e">
        <f>IF($K$479="","",VLOOKUP($K$479,'03_Thresholds_Archetypes'!$A:$M,8,FALSE))</f>
        <v>#N/A</v>
      </c>
      <c r="T479" t="e">
        <f>IF($K$479="","",VLOOKUP($K$479,'03_Thresholds_Archetypes'!$A:$M,9,FALSE))</f>
        <v>#N/A</v>
      </c>
      <c r="U479" t="e">
        <f>IF($K$479="","",VLOOKUP($K$479,'03_Thresholds_Archetypes'!$A:$M,10,FALSE))</f>
        <v>#N/A</v>
      </c>
      <c r="V479" t="e">
        <f>IF($K$479="","",VLOOKUP($K$479,'03_Thresholds_Archetypes'!$A:$M,11,FALSE))</f>
        <v>#N/A</v>
      </c>
      <c r="W479" t="e">
        <f>IF($K$479="","",VLOOKUP($K$479,'03_Thresholds_Archetypes'!$A:$M,12,FALSE))</f>
        <v>#N/A</v>
      </c>
      <c r="X479" t="e">
        <f>IF($K$479="","",VLOOKUP($K$479,'03_Thresholds_Archetypes'!$A:$M,13,FALSE))</f>
        <v>#N/A</v>
      </c>
      <c r="Y479" t="e">
        <f>IF($K$479="","",LOOKUP($L479,$M479:$R479,$S479:$X479))</f>
        <v>#N/A</v>
      </c>
      <c r="Z479">
        <f>IFERROR(VLOOKUP($A$479,'02_Benchmarks_by_NACE'!$A:$J,7,FALSE),"")</f>
        <v>0.64500000000000002</v>
      </c>
      <c r="AA479">
        <f>IFERROR(VLOOKUP($A$479,'02_Benchmarks_by_NACE'!$A:$J,8,FALSE),"")</f>
        <v>0.96750000000000003</v>
      </c>
      <c r="AB479">
        <f>IFERROR(VLOOKUP($A$479,'02_Benchmarks_by_NACE'!$A:$J,9,FALSE),"")</f>
        <v>1</v>
      </c>
      <c r="AC479">
        <f>IF(Z479="","",IF(LOWER($G$479)="lower_is_better",IF($L479&lt;=Z479*0.4,3,IF($L479&lt;=Z479*0.7,2,IF($L479&lt;=Z479,0,IF($L479&lt;=AB479,-2,-3)))),IF($L479&gt;=Z479*1.6,3,IF($L479&gt;=Z479*1.3,2,IF($L479&gt;=Z479,0,IF($L479&gt;=Z479/2,-2,-3))))))</f>
        <v>-3</v>
      </c>
      <c r="AD479" t="e">
        <f>IF($K$479&lt;&gt;"",Y479,IF(Z479&lt;&gt;"",AC479,""))</f>
        <v>#N/A</v>
      </c>
      <c r="AE479" t="e">
        <f>IF(AD479="","",VLOOKUP(AD479,'04_WUStG_Mapping'!$A:$B,2,TRUE))</f>
        <v>#N/A</v>
      </c>
    </row>
    <row r="480" spans="1:31" x14ac:dyDescent="0.2">
      <c r="A480" t="s">
        <v>492</v>
      </c>
      <c r="B480" t="s">
        <v>653</v>
      </c>
      <c r="C480" t="s">
        <v>739</v>
      </c>
      <c r="D480" t="s">
        <v>897</v>
      </c>
      <c r="E480" t="s">
        <v>1416</v>
      </c>
      <c r="F480" t="s">
        <v>1602</v>
      </c>
      <c r="G480" t="s">
        <v>1627</v>
      </c>
      <c r="H480" t="s">
        <v>1663</v>
      </c>
      <c r="I480" t="s">
        <v>1632</v>
      </c>
      <c r="J480" t="s">
        <v>1700</v>
      </c>
      <c r="K480" t="s">
        <v>1775</v>
      </c>
      <c r="M480" t="e">
        <f>IF($K$480="","",VLOOKUP($K$480,'03_Thresholds_Archetypes'!$A:$M,2,FALSE))</f>
        <v>#N/A</v>
      </c>
      <c r="N480" t="e">
        <f>IF($K$480="","",VLOOKUP($K$480,'03_Thresholds_Archetypes'!$A:$M,3,FALSE))</f>
        <v>#N/A</v>
      </c>
      <c r="O480" t="e">
        <f>IF($K$480="","",VLOOKUP($K$480,'03_Thresholds_Archetypes'!$A:$M,4,FALSE))</f>
        <v>#N/A</v>
      </c>
      <c r="P480" t="e">
        <f>IF($K$480="","",VLOOKUP($K$480,'03_Thresholds_Archetypes'!$A:$M,5,FALSE))</f>
        <v>#N/A</v>
      </c>
      <c r="Q480" t="e">
        <f>IF($K$480="","",VLOOKUP($K$480,'03_Thresholds_Archetypes'!$A:$M,6,FALSE))</f>
        <v>#N/A</v>
      </c>
      <c r="R480" t="e">
        <f>IF($K$480="","",VLOOKUP($K$480,'03_Thresholds_Archetypes'!$A:$M,7,FALSE))</f>
        <v>#N/A</v>
      </c>
      <c r="S480" t="e">
        <f>IF($K$480="","",VLOOKUP($K$480,'03_Thresholds_Archetypes'!$A:$M,8,FALSE))</f>
        <v>#N/A</v>
      </c>
      <c r="T480" t="e">
        <f>IF($K$480="","",VLOOKUP($K$480,'03_Thresholds_Archetypes'!$A:$M,9,FALSE))</f>
        <v>#N/A</v>
      </c>
      <c r="U480" t="e">
        <f>IF($K$480="","",VLOOKUP($K$480,'03_Thresholds_Archetypes'!$A:$M,10,FALSE))</f>
        <v>#N/A</v>
      </c>
      <c r="V480" t="e">
        <f>IF($K$480="","",VLOOKUP($K$480,'03_Thresholds_Archetypes'!$A:$M,11,FALSE))</f>
        <v>#N/A</v>
      </c>
      <c r="W480" t="e">
        <f>IF($K$480="","",VLOOKUP($K$480,'03_Thresholds_Archetypes'!$A:$M,12,FALSE))</f>
        <v>#N/A</v>
      </c>
      <c r="X480" t="e">
        <f>IF($K$480="","",VLOOKUP($K$480,'03_Thresholds_Archetypes'!$A:$M,13,FALSE))</f>
        <v>#N/A</v>
      </c>
      <c r="Y480" t="e">
        <f>IF($K$480="","",LOOKUP($L480,$M480:$R480,$S480:$X480))</f>
        <v>#N/A</v>
      </c>
      <c r="Z480">
        <f>IFERROR(VLOOKUP($A$480,'02_Benchmarks_by_NACE'!$A:$J,7,FALSE),"")</f>
        <v>15.5</v>
      </c>
      <c r="AA480">
        <f>IFERROR(VLOOKUP($A$480,'02_Benchmarks_by_NACE'!$A:$J,8,FALSE),"")</f>
        <v>23.25</v>
      </c>
      <c r="AB480">
        <f>IFERROR(VLOOKUP($A$480,'02_Benchmarks_by_NACE'!$A:$J,9,FALSE),"")</f>
        <v>38.75</v>
      </c>
      <c r="AC480">
        <f>IF(Z480="","",IF(LOWER($G$480)="lower_is_better",IF($L480&lt;=Z480*0.4,3,IF($L480&lt;=Z480*0.7,2,IF($L480&lt;=Z480,0,IF($L480&lt;=AB480,-2,-3)))),IF($L480&gt;=Z480*1.6,3,IF($L480&gt;=Z480*1.3,2,IF($L480&gt;=Z480,0,IF($L480&gt;=Z480/2,-2,-3))))))</f>
        <v>3</v>
      </c>
      <c r="AD480" t="e">
        <f>IF($K$480&lt;&gt;"",Y480,IF(Z480&lt;&gt;"",AC480,""))</f>
        <v>#N/A</v>
      </c>
      <c r="AE480" t="e">
        <f>IF(AD480="","",VLOOKUP(AD480,'04_WUStG_Mapping'!$A:$B,2,TRUE))</f>
        <v>#N/A</v>
      </c>
    </row>
    <row r="481" spans="1:31" x14ac:dyDescent="0.2">
      <c r="A481" t="s">
        <v>493</v>
      </c>
      <c r="B481" t="s">
        <v>653</v>
      </c>
      <c r="C481" t="s">
        <v>739</v>
      </c>
      <c r="D481" t="s">
        <v>897</v>
      </c>
      <c r="E481" t="s">
        <v>1417</v>
      </c>
      <c r="F481" t="s">
        <v>1608</v>
      </c>
      <c r="G481" t="s">
        <v>1626</v>
      </c>
      <c r="H481" t="s">
        <v>1664</v>
      </c>
      <c r="I481" t="s">
        <v>1686</v>
      </c>
      <c r="J481" t="s">
        <v>1700</v>
      </c>
      <c r="K481" t="s">
        <v>1774</v>
      </c>
      <c r="M481" t="e">
        <f>IF($K$481="","",VLOOKUP($K$481,'03_Thresholds_Archetypes'!$A:$M,2,FALSE))</f>
        <v>#N/A</v>
      </c>
      <c r="N481" t="e">
        <f>IF($K$481="","",VLOOKUP($K$481,'03_Thresholds_Archetypes'!$A:$M,3,FALSE))</f>
        <v>#N/A</v>
      </c>
      <c r="O481" t="e">
        <f>IF($K$481="","",VLOOKUP($K$481,'03_Thresholds_Archetypes'!$A:$M,4,FALSE))</f>
        <v>#N/A</v>
      </c>
      <c r="P481" t="e">
        <f>IF($K$481="","",VLOOKUP($K$481,'03_Thresholds_Archetypes'!$A:$M,5,FALSE))</f>
        <v>#N/A</v>
      </c>
      <c r="Q481" t="e">
        <f>IF($K$481="","",VLOOKUP($K$481,'03_Thresholds_Archetypes'!$A:$M,6,FALSE))</f>
        <v>#N/A</v>
      </c>
      <c r="R481" t="e">
        <f>IF($K$481="","",VLOOKUP($K$481,'03_Thresholds_Archetypes'!$A:$M,7,FALSE))</f>
        <v>#N/A</v>
      </c>
      <c r="S481" t="e">
        <f>IF($K$481="","",VLOOKUP($K$481,'03_Thresholds_Archetypes'!$A:$M,8,FALSE))</f>
        <v>#N/A</v>
      </c>
      <c r="T481" t="e">
        <f>IF($K$481="","",VLOOKUP($K$481,'03_Thresholds_Archetypes'!$A:$M,9,FALSE))</f>
        <v>#N/A</v>
      </c>
      <c r="U481" t="e">
        <f>IF($K$481="","",VLOOKUP($K$481,'03_Thresholds_Archetypes'!$A:$M,10,FALSE))</f>
        <v>#N/A</v>
      </c>
      <c r="V481" t="e">
        <f>IF($K$481="","",VLOOKUP($K$481,'03_Thresholds_Archetypes'!$A:$M,11,FALSE))</f>
        <v>#N/A</v>
      </c>
      <c r="W481" t="e">
        <f>IF($K$481="","",VLOOKUP($K$481,'03_Thresholds_Archetypes'!$A:$M,12,FALSE))</f>
        <v>#N/A</v>
      </c>
      <c r="X481" t="e">
        <f>IF($K$481="","",VLOOKUP($K$481,'03_Thresholds_Archetypes'!$A:$M,13,FALSE))</f>
        <v>#N/A</v>
      </c>
      <c r="Y481" t="e">
        <f>IF($K$481="","",LOOKUP($L481,$M481:$R481,$S481:$X481))</f>
        <v>#N/A</v>
      </c>
      <c r="Z481">
        <f>IFERROR(VLOOKUP($A$481,'02_Benchmarks_by_NACE'!$A:$J,7,FALSE),"")</f>
        <v>1.5</v>
      </c>
      <c r="AA481">
        <f>IFERROR(VLOOKUP($A$481,'02_Benchmarks_by_NACE'!$A:$J,8,FALSE),"")</f>
        <v>2.25</v>
      </c>
      <c r="AB481">
        <f>IFERROR(VLOOKUP($A$481,'02_Benchmarks_by_NACE'!$A:$J,9,FALSE),"")</f>
        <v>3.75</v>
      </c>
      <c r="AC481">
        <f>IF(Z481="","",IF(LOWER($G$481)="lower_is_better",IF($L481&lt;=Z481*0.4,3,IF($L481&lt;=Z481*0.7,2,IF($L481&lt;=Z481,0,IF($L481&lt;=AB481,-2,-3)))),IF($L481&gt;=Z481*1.6,3,IF($L481&gt;=Z481*1.3,2,IF($L481&gt;=Z481,0,IF($L481&gt;=Z481/2,-2,-3))))))</f>
        <v>-3</v>
      </c>
      <c r="AD481" t="e">
        <f>IF($K$481&lt;&gt;"",Y481,IF(Z481&lt;&gt;"",AC481,""))</f>
        <v>#N/A</v>
      </c>
      <c r="AE481" t="e">
        <f>IF(AD481="","",VLOOKUP(AD481,'04_WUStG_Mapping'!$A:$B,2,TRUE))</f>
        <v>#N/A</v>
      </c>
    </row>
    <row r="482" spans="1:31" x14ac:dyDescent="0.2">
      <c r="A482" t="s">
        <v>494</v>
      </c>
      <c r="B482" t="s">
        <v>653</v>
      </c>
      <c r="C482" t="s">
        <v>739</v>
      </c>
      <c r="D482" t="s">
        <v>898</v>
      </c>
      <c r="E482" t="s">
        <v>1418</v>
      </c>
      <c r="F482" t="s">
        <v>1607</v>
      </c>
      <c r="G482" t="s">
        <v>1626</v>
      </c>
      <c r="H482" t="s">
        <v>1662</v>
      </c>
      <c r="I482" t="s">
        <v>1686</v>
      </c>
      <c r="J482" t="s">
        <v>1700</v>
      </c>
      <c r="K482" t="s">
        <v>1774</v>
      </c>
      <c r="M482" t="e">
        <f>IF($K$482="","",VLOOKUP($K$482,'03_Thresholds_Archetypes'!$A:$M,2,FALSE))</f>
        <v>#N/A</v>
      </c>
      <c r="N482" t="e">
        <f>IF($K$482="","",VLOOKUP($K$482,'03_Thresholds_Archetypes'!$A:$M,3,FALSE))</f>
        <v>#N/A</v>
      </c>
      <c r="O482" t="e">
        <f>IF($K$482="","",VLOOKUP($K$482,'03_Thresholds_Archetypes'!$A:$M,4,FALSE))</f>
        <v>#N/A</v>
      </c>
      <c r="P482" t="e">
        <f>IF($K$482="","",VLOOKUP($K$482,'03_Thresholds_Archetypes'!$A:$M,5,FALSE))</f>
        <v>#N/A</v>
      </c>
      <c r="Q482" t="e">
        <f>IF($K$482="","",VLOOKUP($K$482,'03_Thresholds_Archetypes'!$A:$M,6,FALSE))</f>
        <v>#N/A</v>
      </c>
      <c r="R482" t="e">
        <f>IF($K$482="","",VLOOKUP($K$482,'03_Thresholds_Archetypes'!$A:$M,7,FALSE))</f>
        <v>#N/A</v>
      </c>
      <c r="S482" t="e">
        <f>IF($K$482="","",VLOOKUP($K$482,'03_Thresholds_Archetypes'!$A:$M,8,FALSE))</f>
        <v>#N/A</v>
      </c>
      <c r="T482" t="e">
        <f>IF($K$482="","",VLOOKUP($K$482,'03_Thresholds_Archetypes'!$A:$M,9,FALSE))</f>
        <v>#N/A</v>
      </c>
      <c r="U482" t="e">
        <f>IF($K$482="","",VLOOKUP($K$482,'03_Thresholds_Archetypes'!$A:$M,10,FALSE))</f>
        <v>#N/A</v>
      </c>
      <c r="V482" t="e">
        <f>IF($K$482="","",VLOOKUP($K$482,'03_Thresholds_Archetypes'!$A:$M,11,FALSE))</f>
        <v>#N/A</v>
      </c>
      <c r="W482" t="e">
        <f>IF($K$482="","",VLOOKUP($K$482,'03_Thresholds_Archetypes'!$A:$M,12,FALSE))</f>
        <v>#N/A</v>
      </c>
      <c r="X482" t="e">
        <f>IF($K$482="","",VLOOKUP($K$482,'03_Thresholds_Archetypes'!$A:$M,13,FALSE))</f>
        <v>#N/A</v>
      </c>
      <c r="Y482" t="e">
        <f>IF($K$482="","",LOOKUP($L482,$M482:$R482,$S482:$X482))</f>
        <v>#N/A</v>
      </c>
      <c r="Z482">
        <f>IFERROR(VLOOKUP($A$482,'02_Benchmarks_by_NACE'!$A:$J,7,FALSE),"")</f>
        <v>0.64500000000000002</v>
      </c>
      <c r="AA482">
        <f>IFERROR(VLOOKUP($A$482,'02_Benchmarks_by_NACE'!$A:$J,8,FALSE),"")</f>
        <v>0.96750000000000003</v>
      </c>
      <c r="AB482">
        <f>IFERROR(VLOOKUP($A$482,'02_Benchmarks_by_NACE'!$A:$J,9,FALSE),"")</f>
        <v>1</v>
      </c>
      <c r="AC482">
        <f>IF(Z482="","",IF(LOWER($G$482)="lower_is_better",IF($L482&lt;=Z482*0.4,3,IF($L482&lt;=Z482*0.7,2,IF($L482&lt;=Z482,0,IF($L482&lt;=AB482,-2,-3)))),IF($L482&gt;=Z482*1.6,3,IF($L482&gt;=Z482*1.3,2,IF($L482&gt;=Z482,0,IF($L482&gt;=Z482/2,-2,-3))))))</f>
        <v>-3</v>
      </c>
      <c r="AD482" t="e">
        <f>IF($K$482&lt;&gt;"",Y482,IF(Z482&lt;&gt;"",AC482,""))</f>
        <v>#N/A</v>
      </c>
      <c r="AE482" t="e">
        <f>IF(AD482="","",VLOOKUP(AD482,'04_WUStG_Mapping'!$A:$B,2,TRUE))</f>
        <v>#N/A</v>
      </c>
    </row>
    <row r="483" spans="1:31" x14ac:dyDescent="0.2">
      <c r="A483" t="s">
        <v>495</v>
      </c>
      <c r="B483" t="s">
        <v>653</v>
      </c>
      <c r="C483" t="s">
        <v>739</v>
      </c>
      <c r="D483" t="s">
        <v>898</v>
      </c>
      <c r="E483" t="s">
        <v>1419</v>
      </c>
      <c r="F483" t="s">
        <v>1602</v>
      </c>
      <c r="G483" t="s">
        <v>1627</v>
      </c>
      <c r="H483" t="s">
        <v>1663</v>
      </c>
      <c r="I483" t="s">
        <v>1632</v>
      </c>
      <c r="J483" t="s">
        <v>1700</v>
      </c>
      <c r="K483" t="s">
        <v>1775</v>
      </c>
      <c r="M483" t="e">
        <f>IF($K$483="","",VLOOKUP($K$483,'03_Thresholds_Archetypes'!$A:$M,2,FALSE))</f>
        <v>#N/A</v>
      </c>
      <c r="N483" t="e">
        <f>IF($K$483="","",VLOOKUP($K$483,'03_Thresholds_Archetypes'!$A:$M,3,FALSE))</f>
        <v>#N/A</v>
      </c>
      <c r="O483" t="e">
        <f>IF($K$483="","",VLOOKUP($K$483,'03_Thresholds_Archetypes'!$A:$M,4,FALSE))</f>
        <v>#N/A</v>
      </c>
      <c r="P483" t="e">
        <f>IF($K$483="","",VLOOKUP($K$483,'03_Thresholds_Archetypes'!$A:$M,5,FALSE))</f>
        <v>#N/A</v>
      </c>
      <c r="Q483" t="e">
        <f>IF($K$483="","",VLOOKUP($K$483,'03_Thresholds_Archetypes'!$A:$M,6,FALSE))</f>
        <v>#N/A</v>
      </c>
      <c r="R483" t="e">
        <f>IF($K$483="","",VLOOKUP($K$483,'03_Thresholds_Archetypes'!$A:$M,7,FALSE))</f>
        <v>#N/A</v>
      </c>
      <c r="S483" t="e">
        <f>IF($K$483="","",VLOOKUP($K$483,'03_Thresholds_Archetypes'!$A:$M,8,FALSE))</f>
        <v>#N/A</v>
      </c>
      <c r="T483" t="e">
        <f>IF($K$483="","",VLOOKUP($K$483,'03_Thresholds_Archetypes'!$A:$M,9,FALSE))</f>
        <v>#N/A</v>
      </c>
      <c r="U483" t="e">
        <f>IF($K$483="","",VLOOKUP($K$483,'03_Thresholds_Archetypes'!$A:$M,10,FALSE))</f>
        <v>#N/A</v>
      </c>
      <c r="V483" t="e">
        <f>IF($K$483="","",VLOOKUP($K$483,'03_Thresholds_Archetypes'!$A:$M,11,FALSE))</f>
        <v>#N/A</v>
      </c>
      <c r="W483" t="e">
        <f>IF($K$483="","",VLOOKUP($K$483,'03_Thresholds_Archetypes'!$A:$M,12,FALSE))</f>
        <v>#N/A</v>
      </c>
      <c r="X483" t="e">
        <f>IF($K$483="","",VLOOKUP($K$483,'03_Thresholds_Archetypes'!$A:$M,13,FALSE))</f>
        <v>#N/A</v>
      </c>
      <c r="Y483" t="e">
        <f>IF($K$483="","",LOOKUP($L483,$M483:$R483,$S483:$X483))</f>
        <v>#N/A</v>
      </c>
      <c r="Z483">
        <f>IFERROR(VLOOKUP($A$483,'02_Benchmarks_by_NACE'!$A:$J,7,FALSE),"")</f>
        <v>15.5</v>
      </c>
      <c r="AA483">
        <f>IFERROR(VLOOKUP($A$483,'02_Benchmarks_by_NACE'!$A:$J,8,FALSE),"")</f>
        <v>23.25</v>
      </c>
      <c r="AB483">
        <f>IFERROR(VLOOKUP($A$483,'02_Benchmarks_by_NACE'!$A:$J,9,FALSE),"")</f>
        <v>38.75</v>
      </c>
      <c r="AC483">
        <f>IF(Z483="","",IF(LOWER($G$483)="lower_is_better",IF($L483&lt;=Z483*0.4,3,IF($L483&lt;=Z483*0.7,2,IF($L483&lt;=Z483,0,IF($L483&lt;=AB483,-2,-3)))),IF($L483&gt;=Z483*1.6,3,IF($L483&gt;=Z483*1.3,2,IF($L483&gt;=Z483,0,IF($L483&gt;=Z483/2,-2,-3))))))</f>
        <v>3</v>
      </c>
      <c r="AD483" t="e">
        <f>IF($K$483&lt;&gt;"",Y483,IF(Z483&lt;&gt;"",AC483,""))</f>
        <v>#N/A</v>
      </c>
      <c r="AE483" t="e">
        <f>IF(AD483="","",VLOOKUP(AD483,'04_WUStG_Mapping'!$A:$B,2,TRUE))</f>
        <v>#N/A</v>
      </c>
    </row>
    <row r="484" spans="1:31" x14ac:dyDescent="0.2">
      <c r="A484" t="s">
        <v>496</v>
      </c>
      <c r="B484" t="s">
        <v>653</v>
      </c>
      <c r="C484" t="s">
        <v>739</v>
      </c>
      <c r="D484" t="s">
        <v>898</v>
      </c>
      <c r="E484" t="s">
        <v>1420</v>
      </c>
      <c r="F484" t="s">
        <v>1608</v>
      </c>
      <c r="G484" t="s">
        <v>1626</v>
      </c>
      <c r="H484" t="s">
        <v>1664</v>
      </c>
      <c r="I484" t="s">
        <v>1686</v>
      </c>
      <c r="J484" t="s">
        <v>1700</v>
      </c>
      <c r="K484" t="s">
        <v>1774</v>
      </c>
      <c r="M484" t="e">
        <f>IF($K$484="","",VLOOKUP($K$484,'03_Thresholds_Archetypes'!$A:$M,2,FALSE))</f>
        <v>#N/A</v>
      </c>
      <c r="N484" t="e">
        <f>IF($K$484="","",VLOOKUP($K$484,'03_Thresholds_Archetypes'!$A:$M,3,FALSE))</f>
        <v>#N/A</v>
      </c>
      <c r="O484" t="e">
        <f>IF($K$484="","",VLOOKUP($K$484,'03_Thresholds_Archetypes'!$A:$M,4,FALSE))</f>
        <v>#N/A</v>
      </c>
      <c r="P484" t="e">
        <f>IF($K$484="","",VLOOKUP($K$484,'03_Thresholds_Archetypes'!$A:$M,5,FALSE))</f>
        <v>#N/A</v>
      </c>
      <c r="Q484" t="e">
        <f>IF($K$484="","",VLOOKUP($K$484,'03_Thresholds_Archetypes'!$A:$M,6,FALSE))</f>
        <v>#N/A</v>
      </c>
      <c r="R484" t="e">
        <f>IF($K$484="","",VLOOKUP($K$484,'03_Thresholds_Archetypes'!$A:$M,7,FALSE))</f>
        <v>#N/A</v>
      </c>
      <c r="S484" t="e">
        <f>IF($K$484="","",VLOOKUP($K$484,'03_Thresholds_Archetypes'!$A:$M,8,FALSE))</f>
        <v>#N/A</v>
      </c>
      <c r="T484" t="e">
        <f>IF($K$484="","",VLOOKUP($K$484,'03_Thresholds_Archetypes'!$A:$M,9,FALSE))</f>
        <v>#N/A</v>
      </c>
      <c r="U484" t="e">
        <f>IF($K$484="","",VLOOKUP($K$484,'03_Thresholds_Archetypes'!$A:$M,10,FALSE))</f>
        <v>#N/A</v>
      </c>
      <c r="V484" t="e">
        <f>IF($K$484="","",VLOOKUP($K$484,'03_Thresholds_Archetypes'!$A:$M,11,FALSE))</f>
        <v>#N/A</v>
      </c>
      <c r="W484" t="e">
        <f>IF($K$484="","",VLOOKUP($K$484,'03_Thresholds_Archetypes'!$A:$M,12,FALSE))</f>
        <v>#N/A</v>
      </c>
      <c r="X484" t="e">
        <f>IF($K$484="","",VLOOKUP($K$484,'03_Thresholds_Archetypes'!$A:$M,13,FALSE))</f>
        <v>#N/A</v>
      </c>
      <c r="Y484" t="e">
        <f>IF($K$484="","",LOOKUP($L484,$M484:$R484,$S484:$X484))</f>
        <v>#N/A</v>
      </c>
      <c r="Z484">
        <f>IFERROR(VLOOKUP($A$484,'02_Benchmarks_by_NACE'!$A:$J,7,FALSE),"")</f>
        <v>1.5</v>
      </c>
      <c r="AA484">
        <f>IFERROR(VLOOKUP($A$484,'02_Benchmarks_by_NACE'!$A:$J,8,FALSE),"")</f>
        <v>2.25</v>
      </c>
      <c r="AB484">
        <f>IFERROR(VLOOKUP($A$484,'02_Benchmarks_by_NACE'!$A:$J,9,FALSE),"")</f>
        <v>3.75</v>
      </c>
      <c r="AC484">
        <f>IF(Z484="","",IF(LOWER($G$484)="lower_is_better",IF($L484&lt;=Z484*0.4,3,IF($L484&lt;=Z484*0.7,2,IF($L484&lt;=Z484,0,IF($L484&lt;=AB484,-2,-3)))),IF($L484&gt;=Z484*1.6,3,IF($L484&gt;=Z484*1.3,2,IF($L484&gt;=Z484,0,IF($L484&gt;=Z484/2,-2,-3))))))</f>
        <v>-3</v>
      </c>
      <c r="AD484" t="e">
        <f>IF($K$484&lt;&gt;"",Y484,IF(Z484&lt;&gt;"",AC484,""))</f>
        <v>#N/A</v>
      </c>
      <c r="AE484" t="e">
        <f>IF(AD484="","",VLOOKUP(AD484,'04_WUStG_Mapping'!$A:$B,2,TRUE))</f>
        <v>#N/A</v>
      </c>
    </row>
    <row r="485" spans="1:31" x14ac:dyDescent="0.2">
      <c r="A485" t="s">
        <v>497</v>
      </c>
      <c r="B485" t="s">
        <v>653</v>
      </c>
      <c r="C485" t="s">
        <v>739</v>
      </c>
      <c r="D485" t="s">
        <v>899</v>
      </c>
      <c r="E485" t="s">
        <v>1421</v>
      </c>
      <c r="F485" t="s">
        <v>1606</v>
      </c>
      <c r="G485" t="s">
        <v>1627</v>
      </c>
      <c r="H485" t="s">
        <v>1659</v>
      </c>
      <c r="I485" t="s">
        <v>1685</v>
      </c>
      <c r="J485" t="s">
        <v>1700</v>
      </c>
      <c r="K485" t="s">
        <v>1755</v>
      </c>
      <c r="M485">
        <f>IF($K$485="","",VLOOKUP($K$485,'03_Thresholds_Archetypes'!$A:$M,2,FALSE))</f>
        <v>0</v>
      </c>
      <c r="N485">
        <f>IF($K$485="","",VLOOKUP($K$485,'03_Thresholds_Archetypes'!$A:$M,3,FALSE))</f>
        <v>1</v>
      </c>
      <c r="O485">
        <f>IF($K$485="","",VLOOKUP($K$485,'03_Thresholds_Archetypes'!$A:$M,4,FALSE))</f>
        <v>3</v>
      </c>
      <c r="P485">
        <f>IF($K$485="","",VLOOKUP($K$485,'03_Thresholds_Archetypes'!$A:$M,5,FALSE))</f>
        <v>5</v>
      </c>
      <c r="Q485">
        <f>IF($K$485="","",VLOOKUP($K$485,'03_Thresholds_Archetypes'!$A:$M,6,FALSE))</f>
        <v>1000000000</v>
      </c>
      <c r="R485">
        <f>IF($K$485="","",VLOOKUP($K$485,'03_Thresholds_Archetypes'!$A:$M,7,FALSE))</f>
        <v>1000000000</v>
      </c>
      <c r="S485">
        <f>IF($K$485="","",VLOOKUP($K$485,'03_Thresholds_Archetypes'!$A:$M,8,FALSE))</f>
        <v>3</v>
      </c>
      <c r="T485">
        <f>IF($K$485="","",VLOOKUP($K$485,'03_Thresholds_Archetypes'!$A:$M,9,FALSE))</f>
        <v>2</v>
      </c>
      <c r="U485">
        <f>IF($K$485="","",VLOOKUP($K$485,'03_Thresholds_Archetypes'!$A:$M,10,FALSE))</f>
        <v>0</v>
      </c>
      <c r="V485">
        <f>IF($K$485="","",VLOOKUP($K$485,'03_Thresholds_Archetypes'!$A:$M,11,FALSE))</f>
        <v>-2</v>
      </c>
      <c r="W485">
        <f>IF($K$485="","",VLOOKUP($K$485,'03_Thresholds_Archetypes'!$A:$M,12,FALSE))</f>
        <v>-3</v>
      </c>
      <c r="X485">
        <f>IF($K$485="","",VLOOKUP($K$485,'03_Thresholds_Archetypes'!$A:$M,13,FALSE))</f>
        <v>-3</v>
      </c>
      <c r="Y485">
        <f>IF($K$485="","",LOOKUP($L485,$M485:$R485,$S485:$X485))</f>
        <v>3</v>
      </c>
      <c r="Z485">
        <f>IFERROR(VLOOKUP($A$485,'02_Benchmarks_by_NACE'!$A:$J,7,FALSE),"")</f>
        <v>0.5</v>
      </c>
      <c r="AA485">
        <f>IFERROR(VLOOKUP($A$485,'02_Benchmarks_by_NACE'!$A:$J,8,FALSE),"")</f>
        <v>0.75</v>
      </c>
      <c r="AB485">
        <f>IFERROR(VLOOKUP($A$485,'02_Benchmarks_by_NACE'!$A:$J,9,FALSE),"")</f>
        <v>1.25</v>
      </c>
      <c r="AC485">
        <f>IF(Z485="","",IF(LOWER($G$485)="lower_is_better",IF($L485&lt;=Z485*0.4,3,IF($L485&lt;=Z485*0.7,2,IF($L485&lt;=Z485,0,IF($L485&lt;=AB485,-2,-3)))),IF($L485&gt;=Z485*1.6,3,IF($L485&gt;=Z485*1.3,2,IF($L485&gt;=Z485,0,IF($L485&gt;=Z485/2,-2,-3))))))</f>
        <v>3</v>
      </c>
      <c r="AD485">
        <f>IF($K$485&lt;&gt;"",Y485,IF(Z485&lt;&gt;"",AC485,""))</f>
        <v>3</v>
      </c>
      <c r="AE485">
        <f>IF(AD485="","",VLOOKUP(AD485,'04_WUStG_Mapping'!$A:$B,2,TRUE))</f>
        <v>0</v>
      </c>
    </row>
    <row r="486" spans="1:31" x14ac:dyDescent="0.2">
      <c r="A486" t="s">
        <v>498</v>
      </c>
      <c r="B486" t="s">
        <v>653</v>
      </c>
      <c r="C486" t="s">
        <v>739</v>
      </c>
      <c r="D486" t="s">
        <v>899</v>
      </c>
      <c r="E486" t="s">
        <v>1422</v>
      </c>
      <c r="F486" t="s">
        <v>1607</v>
      </c>
      <c r="G486" t="s">
        <v>1626</v>
      </c>
      <c r="H486" t="s">
        <v>1660</v>
      </c>
      <c r="I486" t="s">
        <v>1685</v>
      </c>
      <c r="J486" t="s">
        <v>1700</v>
      </c>
      <c r="K486" t="s">
        <v>1774</v>
      </c>
      <c r="M486" t="e">
        <f>IF($K$486="","",VLOOKUP($K$486,'03_Thresholds_Archetypes'!$A:$M,2,FALSE))</f>
        <v>#N/A</v>
      </c>
      <c r="N486" t="e">
        <f>IF($K$486="","",VLOOKUP($K$486,'03_Thresholds_Archetypes'!$A:$M,3,FALSE))</f>
        <v>#N/A</v>
      </c>
      <c r="O486" t="e">
        <f>IF($K$486="","",VLOOKUP($K$486,'03_Thresholds_Archetypes'!$A:$M,4,FALSE))</f>
        <v>#N/A</v>
      </c>
      <c r="P486" t="e">
        <f>IF($K$486="","",VLOOKUP($K$486,'03_Thresholds_Archetypes'!$A:$M,5,FALSE))</f>
        <v>#N/A</v>
      </c>
      <c r="Q486" t="e">
        <f>IF($K$486="","",VLOOKUP($K$486,'03_Thresholds_Archetypes'!$A:$M,6,FALSE))</f>
        <v>#N/A</v>
      </c>
      <c r="R486" t="e">
        <f>IF($K$486="","",VLOOKUP($K$486,'03_Thresholds_Archetypes'!$A:$M,7,FALSE))</f>
        <v>#N/A</v>
      </c>
      <c r="S486" t="e">
        <f>IF($K$486="","",VLOOKUP($K$486,'03_Thresholds_Archetypes'!$A:$M,8,FALSE))</f>
        <v>#N/A</v>
      </c>
      <c r="T486" t="e">
        <f>IF($K$486="","",VLOOKUP($K$486,'03_Thresholds_Archetypes'!$A:$M,9,FALSE))</f>
        <v>#N/A</v>
      </c>
      <c r="U486" t="e">
        <f>IF($K$486="","",VLOOKUP($K$486,'03_Thresholds_Archetypes'!$A:$M,10,FALSE))</f>
        <v>#N/A</v>
      </c>
      <c r="V486" t="e">
        <f>IF($K$486="","",VLOOKUP($K$486,'03_Thresholds_Archetypes'!$A:$M,11,FALSE))</f>
        <v>#N/A</v>
      </c>
      <c r="W486" t="e">
        <f>IF($K$486="","",VLOOKUP($K$486,'03_Thresholds_Archetypes'!$A:$M,12,FALSE))</f>
        <v>#N/A</v>
      </c>
      <c r="X486" t="e">
        <f>IF($K$486="","",VLOOKUP($K$486,'03_Thresholds_Archetypes'!$A:$M,13,FALSE))</f>
        <v>#N/A</v>
      </c>
      <c r="Y486" t="e">
        <f>IF($K$486="","",LOOKUP($L486,$M486:$R486,$S486:$X486))</f>
        <v>#N/A</v>
      </c>
      <c r="Z486">
        <f>IFERROR(VLOOKUP($A$486,'02_Benchmarks_by_NACE'!$A:$J,7,FALSE),"")</f>
        <v>0.66999999999999993</v>
      </c>
      <c r="AA486">
        <f>IFERROR(VLOOKUP($A$486,'02_Benchmarks_by_NACE'!$A:$J,8,FALSE),"")</f>
        <v>1</v>
      </c>
      <c r="AB486">
        <f>IFERROR(VLOOKUP($A$486,'02_Benchmarks_by_NACE'!$A:$J,9,FALSE),"")</f>
        <v>1</v>
      </c>
      <c r="AC486">
        <f>IF(Z486="","",IF(LOWER($G$486)="lower_is_better",IF($L486&lt;=Z486*0.4,3,IF($L486&lt;=Z486*0.7,2,IF($L486&lt;=Z486,0,IF($L486&lt;=AB486,-2,-3)))),IF($L486&gt;=Z486*1.6,3,IF($L486&gt;=Z486*1.3,2,IF($L486&gt;=Z486,0,IF($L486&gt;=Z486/2,-2,-3))))))</f>
        <v>-3</v>
      </c>
      <c r="AD486" t="e">
        <f>IF($K$486&lt;&gt;"",Y486,IF(Z486&lt;&gt;"",AC486,""))</f>
        <v>#N/A</v>
      </c>
      <c r="AE486" t="e">
        <f>IF(AD486="","",VLOOKUP(AD486,'04_WUStG_Mapping'!$A:$B,2,TRUE))</f>
        <v>#N/A</v>
      </c>
    </row>
    <row r="487" spans="1:31" x14ac:dyDescent="0.2">
      <c r="A487" t="s">
        <v>499</v>
      </c>
      <c r="B487" t="s">
        <v>653</v>
      </c>
      <c r="C487" t="s">
        <v>739</v>
      </c>
      <c r="D487" t="s">
        <v>899</v>
      </c>
      <c r="E487" t="s">
        <v>1423</v>
      </c>
      <c r="F487" t="s">
        <v>1607</v>
      </c>
      <c r="G487" t="s">
        <v>1626</v>
      </c>
      <c r="H487" t="s">
        <v>1661</v>
      </c>
      <c r="I487" t="s">
        <v>1685</v>
      </c>
      <c r="J487" t="s">
        <v>1700</v>
      </c>
      <c r="K487" t="s">
        <v>1774</v>
      </c>
      <c r="M487" t="e">
        <f>IF($K$487="","",VLOOKUP($K$487,'03_Thresholds_Archetypes'!$A:$M,2,FALSE))</f>
        <v>#N/A</v>
      </c>
      <c r="N487" t="e">
        <f>IF($K$487="","",VLOOKUP($K$487,'03_Thresholds_Archetypes'!$A:$M,3,FALSE))</f>
        <v>#N/A</v>
      </c>
      <c r="O487" t="e">
        <f>IF($K$487="","",VLOOKUP($K$487,'03_Thresholds_Archetypes'!$A:$M,4,FALSE))</f>
        <v>#N/A</v>
      </c>
      <c r="P487" t="e">
        <f>IF($K$487="","",VLOOKUP($K$487,'03_Thresholds_Archetypes'!$A:$M,5,FALSE))</f>
        <v>#N/A</v>
      </c>
      <c r="Q487" t="e">
        <f>IF($K$487="","",VLOOKUP($K$487,'03_Thresholds_Archetypes'!$A:$M,6,FALSE))</f>
        <v>#N/A</v>
      </c>
      <c r="R487" t="e">
        <f>IF($K$487="","",VLOOKUP($K$487,'03_Thresholds_Archetypes'!$A:$M,7,FALSE))</f>
        <v>#N/A</v>
      </c>
      <c r="S487" t="e">
        <f>IF($K$487="","",VLOOKUP($K$487,'03_Thresholds_Archetypes'!$A:$M,8,FALSE))</f>
        <v>#N/A</v>
      </c>
      <c r="T487" t="e">
        <f>IF($K$487="","",VLOOKUP($K$487,'03_Thresholds_Archetypes'!$A:$M,9,FALSE))</f>
        <v>#N/A</v>
      </c>
      <c r="U487" t="e">
        <f>IF($K$487="","",VLOOKUP($K$487,'03_Thresholds_Archetypes'!$A:$M,10,FALSE))</f>
        <v>#N/A</v>
      </c>
      <c r="V487" t="e">
        <f>IF($K$487="","",VLOOKUP($K$487,'03_Thresholds_Archetypes'!$A:$M,11,FALSE))</f>
        <v>#N/A</v>
      </c>
      <c r="W487" t="e">
        <f>IF($K$487="","",VLOOKUP($K$487,'03_Thresholds_Archetypes'!$A:$M,12,FALSE))</f>
        <v>#N/A</v>
      </c>
      <c r="X487" t="e">
        <f>IF($K$487="","",VLOOKUP($K$487,'03_Thresholds_Archetypes'!$A:$M,13,FALSE))</f>
        <v>#N/A</v>
      </c>
      <c r="Y487" t="e">
        <f>IF($K$487="","",LOOKUP($L487,$M487:$R487,$S487:$X487))</f>
        <v>#N/A</v>
      </c>
      <c r="Z487">
        <f>IFERROR(VLOOKUP($A$487,'02_Benchmarks_by_NACE'!$A:$J,7,FALSE),"")</f>
        <v>0.5</v>
      </c>
      <c r="AA487">
        <f>IFERROR(VLOOKUP($A$487,'02_Benchmarks_by_NACE'!$A:$J,8,FALSE),"")</f>
        <v>0.75</v>
      </c>
      <c r="AB487">
        <f>IFERROR(VLOOKUP($A$487,'02_Benchmarks_by_NACE'!$A:$J,9,FALSE),"")</f>
        <v>0.9</v>
      </c>
      <c r="AC487">
        <f>IF(Z487="","",IF(LOWER($G$487)="lower_is_better",IF($L487&lt;=Z487*0.4,3,IF($L487&lt;=Z487*0.7,2,IF($L487&lt;=Z487,0,IF($L487&lt;=AB487,-2,-3)))),IF($L487&gt;=Z487*1.6,3,IF($L487&gt;=Z487*1.3,2,IF($L487&gt;=Z487,0,IF($L487&gt;=Z487/2,-2,-3))))))</f>
        <v>-3</v>
      </c>
      <c r="AD487" t="e">
        <f>IF($K$487&lt;&gt;"",Y487,IF(Z487&lt;&gt;"",AC487,""))</f>
        <v>#N/A</v>
      </c>
      <c r="AE487" t="e">
        <f>IF(AD487="","",VLOOKUP(AD487,'04_WUStG_Mapping'!$A:$B,2,TRUE))</f>
        <v>#N/A</v>
      </c>
    </row>
    <row r="488" spans="1:31" x14ac:dyDescent="0.2">
      <c r="A488" t="s">
        <v>500</v>
      </c>
      <c r="B488" t="s">
        <v>653</v>
      </c>
      <c r="C488" t="s">
        <v>739</v>
      </c>
      <c r="D488" t="s">
        <v>900</v>
      </c>
      <c r="E488" t="s">
        <v>1424</v>
      </c>
      <c r="F488" t="s">
        <v>1607</v>
      </c>
      <c r="G488" t="s">
        <v>1626</v>
      </c>
      <c r="H488" t="s">
        <v>1662</v>
      </c>
      <c r="I488" t="s">
        <v>1686</v>
      </c>
      <c r="J488" t="s">
        <v>1700</v>
      </c>
      <c r="K488" t="s">
        <v>1774</v>
      </c>
      <c r="M488" t="e">
        <f>IF($K$488="","",VLOOKUP($K$488,'03_Thresholds_Archetypes'!$A:$M,2,FALSE))</f>
        <v>#N/A</v>
      </c>
      <c r="N488" t="e">
        <f>IF($K$488="","",VLOOKUP($K$488,'03_Thresholds_Archetypes'!$A:$M,3,FALSE))</f>
        <v>#N/A</v>
      </c>
      <c r="O488" t="e">
        <f>IF($K$488="","",VLOOKUP($K$488,'03_Thresholds_Archetypes'!$A:$M,4,FALSE))</f>
        <v>#N/A</v>
      </c>
      <c r="P488" t="e">
        <f>IF($K$488="","",VLOOKUP($K$488,'03_Thresholds_Archetypes'!$A:$M,5,FALSE))</f>
        <v>#N/A</v>
      </c>
      <c r="Q488" t="e">
        <f>IF($K$488="","",VLOOKUP($K$488,'03_Thresholds_Archetypes'!$A:$M,6,FALSE))</f>
        <v>#N/A</v>
      </c>
      <c r="R488" t="e">
        <f>IF($K$488="","",VLOOKUP($K$488,'03_Thresholds_Archetypes'!$A:$M,7,FALSE))</f>
        <v>#N/A</v>
      </c>
      <c r="S488" t="e">
        <f>IF($K$488="","",VLOOKUP($K$488,'03_Thresholds_Archetypes'!$A:$M,8,FALSE))</f>
        <v>#N/A</v>
      </c>
      <c r="T488" t="e">
        <f>IF($K$488="","",VLOOKUP($K$488,'03_Thresholds_Archetypes'!$A:$M,9,FALSE))</f>
        <v>#N/A</v>
      </c>
      <c r="U488" t="e">
        <f>IF($K$488="","",VLOOKUP($K$488,'03_Thresholds_Archetypes'!$A:$M,10,FALSE))</f>
        <v>#N/A</v>
      </c>
      <c r="V488" t="e">
        <f>IF($K$488="","",VLOOKUP($K$488,'03_Thresholds_Archetypes'!$A:$M,11,FALSE))</f>
        <v>#N/A</v>
      </c>
      <c r="W488" t="e">
        <f>IF($K$488="","",VLOOKUP($K$488,'03_Thresholds_Archetypes'!$A:$M,12,FALSE))</f>
        <v>#N/A</v>
      </c>
      <c r="X488" t="e">
        <f>IF($K$488="","",VLOOKUP($K$488,'03_Thresholds_Archetypes'!$A:$M,13,FALSE))</f>
        <v>#N/A</v>
      </c>
      <c r="Y488" t="e">
        <f>IF($K$488="","",LOOKUP($L488,$M488:$R488,$S488:$X488))</f>
        <v>#N/A</v>
      </c>
      <c r="Z488">
        <f>IFERROR(VLOOKUP($A$488,'02_Benchmarks_by_NACE'!$A:$J,7,FALSE),"")</f>
        <v>0.64500000000000002</v>
      </c>
      <c r="AA488">
        <f>IFERROR(VLOOKUP($A$488,'02_Benchmarks_by_NACE'!$A:$J,8,FALSE),"")</f>
        <v>0.96750000000000003</v>
      </c>
      <c r="AB488">
        <f>IFERROR(VLOOKUP($A$488,'02_Benchmarks_by_NACE'!$A:$J,9,FALSE),"")</f>
        <v>1</v>
      </c>
      <c r="AC488">
        <f>IF(Z488="","",IF(LOWER($G$488)="lower_is_better",IF($L488&lt;=Z488*0.4,3,IF($L488&lt;=Z488*0.7,2,IF($L488&lt;=Z488,0,IF($L488&lt;=AB488,-2,-3)))),IF($L488&gt;=Z488*1.6,3,IF($L488&gt;=Z488*1.3,2,IF($L488&gt;=Z488,0,IF($L488&gt;=Z488/2,-2,-3))))))</f>
        <v>-3</v>
      </c>
      <c r="AD488" t="e">
        <f>IF($K$488&lt;&gt;"",Y488,IF(Z488&lt;&gt;"",AC488,""))</f>
        <v>#N/A</v>
      </c>
      <c r="AE488" t="e">
        <f>IF(AD488="","",VLOOKUP(AD488,'04_WUStG_Mapping'!$A:$B,2,TRUE))</f>
        <v>#N/A</v>
      </c>
    </row>
    <row r="489" spans="1:31" x14ac:dyDescent="0.2">
      <c r="A489" t="s">
        <v>501</v>
      </c>
      <c r="B489" t="s">
        <v>653</v>
      </c>
      <c r="C489" t="s">
        <v>739</v>
      </c>
      <c r="D489" t="s">
        <v>900</v>
      </c>
      <c r="E489" t="s">
        <v>1425</v>
      </c>
      <c r="F489" t="s">
        <v>1602</v>
      </c>
      <c r="G489" t="s">
        <v>1627</v>
      </c>
      <c r="H489" t="s">
        <v>1663</v>
      </c>
      <c r="I489" t="s">
        <v>1686</v>
      </c>
      <c r="J489" t="s">
        <v>1700</v>
      </c>
      <c r="K489" t="s">
        <v>1775</v>
      </c>
      <c r="M489" t="e">
        <f>IF($K$489="","",VLOOKUP($K$489,'03_Thresholds_Archetypes'!$A:$M,2,FALSE))</f>
        <v>#N/A</v>
      </c>
      <c r="N489" t="e">
        <f>IF($K$489="","",VLOOKUP($K$489,'03_Thresholds_Archetypes'!$A:$M,3,FALSE))</f>
        <v>#N/A</v>
      </c>
      <c r="O489" t="e">
        <f>IF($K$489="","",VLOOKUP($K$489,'03_Thresholds_Archetypes'!$A:$M,4,FALSE))</f>
        <v>#N/A</v>
      </c>
      <c r="P489" t="e">
        <f>IF($K$489="","",VLOOKUP($K$489,'03_Thresholds_Archetypes'!$A:$M,5,FALSE))</f>
        <v>#N/A</v>
      </c>
      <c r="Q489" t="e">
        <f>IF($K$489="","",VLOOKUP($K$489,'03_Thresholds_Archetypes'!$A:$M,6,FALSE))</f>
        <v>#N/A</v>
      </c>
      <c r="R489" t="e">
        <f>IF($K$489="","",VLOOKUP($K$489,'03_Thresholds_Archetypes'!$A:$M,7,FALSE))</f>
        <v>#N/A</v>
      </c>
      <c r="S489" t="e">
        <f>IF($K$489="","",VLOOKUP($K$489,'03_Thresholds_Archetypes'!$A:$M,8,FALSE))</f>
        <v>#N/A</v>
      </c>
      <c r="T489" t="e">
        <f>IF($K$489="","",VLOOKUP($K$489,'03_Thresholds_Archetypes'!$A:$M,9,FALSE))</f>
        <v>#N/A</v>
      </c>
      <c r="U489" t="e">
        <f>IF($K$489="","",VLOOKUP($K$489,'03_Thresholds_Archetypes'!$A:$M,10,FALSE))</f>
        <v>#N/A</v>
      </c>
      <c r="V489" t="e">
        <f>IF($K$489="","",VLOOKUP($K$489,'03_Thresholds_Archetypes'!$A:$M,11,FALSE))</f>
        <v>#N/A</v>
      </c>
      <c r="W489" t="e">
        <f>IF($K$489="","",VLOOKUP($K$489,'03_Thresholds_Archetypes'!$A:$M,12,FALSE))</f>
        <v>#N/A</v>
      </c>
      <c r="X489" t="e">
        <f>IF($K$489="","",VLOOKUP($K$489,'03_Thresholds_Archetypes'!$A:$M,13,FALSE))</f>
        <v>#N/A</v>
      </c>
      <c r="Y489" t="e">
        <f>IF($K$489="","",LOOKUP($L489,$M489:$R489,$S489:$X489))</f>
        <v>#N/A</v>
      </c>
      <c r="Z489">
        <f>IFERROR(VLOOKUP($A$489,'02_Benchmarks_by_NACE'!$A:$J,7,FALSE),"")</f>
        <v>15.5</v>
      </c>
      <c r="AA489">
        <f>IFERROR(VLOOKUP($A$489,'02_Benchmarks_by_NACE'!$A:$J,8,FALSE),"")</f>
        <v>23.25</v>
      </c>
      <c r="AB489">
        <f>IFERROR(VLOOKUP($A$489,'02_Benchmarks_by_NACE'!$A:$J,9,FALSE),"")</f>
        <v>38.75</v>
      </c>
      <c r="AC489">
        <f>IF(Z489="","",IF(LOWER($G$489)="lower_is_better",IF($L489&lt;=Z489*0.4,3,IF($L489&lt;=Z489*0.7,2,IF($L489&lt;=Z489,0,IF($L489&lt;=AB489,-2,-3)))),IF($L489&gt;=Z489*1.6,3,IF($L489&gt;=Z489*1.3,2,IF($L489&gt;=Z489,0,IF($L489&gt;=Z489/2,-2,-3))))))</f>
        <v>3</v>
      </c>
      <c r="AD489" t="e">
        <f>IF($K$489&lt;&gt;"",Y489,IF(Z489&lt;&gt;"",AC489,""))</f>
        <v>#N/A</v>
      </c>
      <c r="AE489" t="e">
        <f>IF(AD489="","",VLOOKUP(AD489,'04_WUStG_Mapping'!$A:$B,2,TRUE))</f>
        <v>#N/A</v>
      </c>
    </row>
    <row r="490" spans="1:31" x14ac:dyDescent="0.2">
      <c r="A490" t="s">
        <v>502</v>
      </c>
      <c r="B490" t="s">
        <v>653</v>
      </c>
      <c r="C490" t="s">
        <v>739</v>
      </c>
      <c r="D490" t="s">
        <v>900</v>
      </c>
      <c r="E490" t="s">
        <v>1426</v>
      </c>
      <c r="F490" t="s">
        <v>1608</v>
      </c>
      <c r="G490" t="s">
        <v>1626</v>
      </c>
      <c r="H490" t="s">
        <v>1664</v>
      </c>
      <c r="I490" t="s">
        <v>1686</v>
      </c>
      <c r="J490" t="s">
        <v>1700</v>
      </c>
      <c r="K490" t="s">
        <v>1774</v>
      </c>
      <c r="M490" t="e">
        <f>IF($K$490="","",VLOOKUP($K$490,'03_Thresholds_Archetypes'!$A:$M,2,FALSE))</f>
        <v>#N/A</v>
      </c>
      <c r="N490" t="e">
        <f>IF($K$490="","",VLOOKUP($K$490,'03_Thresholds_Archetypes'!$A:$M,3,FALSE))</f>
        <v>#N/A</v>
      </c>
      <c r="O490" t="e">
        <f>IF($K$490="","",VLOOKUP($K$490,'03_Thresholds_Archetypes'!$A:$M,4,FALSE))</f>
        <v>#N/A</v>
      </c>
      <c r="P490" t="e">
        <f>IF($K$490="","",VLOOKUP($K$490,'03_Thresholds_Archetypes'!$A:$M,5,FALSE))</f>
        <v>#N/A</v>
      </c>
      <c r="Q490" t="e">
        <f>IF($K$490="","",VLOOKUP($K$490,'03_Thresholds_Archetypes'!$A:$M,6,FALSE))</f>
        <v>#N/A</v>
      </c>
      <c r="R490" t="e">
        <f>IF($K$490="","",VLOOKUP($K$490,'03_Thresholds_Archetypes'!$A:$M,7,FALSE))</f>
        <v>#N/A</v>
      </c>
      <c r="S490" t="e">
        <f>IF($K$490="","",VLOOKUP($K$490,'03_Thresholds_Archetypes'!$A:$M,8,FALSE))</f>
        <v>#N/A</v>
      </c>
      <c r="T490" t="e">
        <f>IF($K$490="","",VLOOKUP($K$490,'03_Thresholds_Archetypes'!$A:$M,9,FALSE))</f>
        <v>#N/A</v>
      </c>
      <c r="U490" t="e">
        <f>IF($K$490="","",VLOOKUP($K$490,'03_Thresholds_Archetypes'!$A:$M,10,FALSE))</f>
        <v>#N/A</v>
      </c>
      <c r="V490" t="e">
        <f>IF($K$490="","",VLOOKUP($K$490,'03_Thresholds_Archetypes'!$A:$M,11,FALSE))</f>
        <v>#N/A</v>
      </c>
      <c r="W490" t="e">
        <f>IF($K$490="","",VLOOKUP($K$490,'03_Thresholds_Archetypes'!$A:$M,12,FALSE))</f>
        <v>#N/A</v>
      </c>
      <c r="X490" t="e">
        <f>IF($K$490="","",VLOOKUP($K$490,'03_Thresholds_Archetypes'!$A:$M,13,FALSE))</f>
        <v>#N/A</v>
      </c>
      <c r="Y490" t="e">
        <f>IF($K$490="","",LOOKUP($L490,$M490:$R490,$S490:$X490))</f>
        <v>#N/A</v>
      </c>
      <c r="Z490">
        <f>IFERROR(VLOOKUP($A$490,'02_Benchmarks_by_NACE'!$A:$J,7,FALSE),"")</f>
        <v>1.5</v>
      </c>
      <c r="AA490">
        <f>IFERROR(VLOOKUP($A$490,'02_Benchmarks_by_NACE'!$A:$J,8,FALSE),"")</f>
        <v>2.25</v>
      </c>
      <c r="AB490">
        <f>IFERROR(VLOOKUP($A$490,'02_Benchmarks_by_NACE'!$A:$J,9,FALSE),"")</f>
        <v>3.75</v>
      </c>
      <c r="AC490">
        <f>IF(Z490="","",IF(LOWER($G$490)="lower_is_better",IF($L490&lt;=Z490*0.4,3,IF($L490&lt;=Z490*0.7,2,IF($L490&lt;=Z490,0,IF($L490&lt;=AB490,-2,-3)))),IF($L490&gt;=Z490*1.6,3,IF($L490&gt;=Z490*1.3,2,IF($L490&gt;=Z490,0,IF($L490&gt;=Z490/2,-2,-3))))))</f>
        <v>-3</v>
      </c>
      <c r="AD490" t="e">
        <f>IF($K$490&lt;&gt;"",Y490,IF(Z490&lt;&gt;"",AC490,""))</f>
        <v>#N/A</v>
      </c>
      <c r="AE490" t="e">
        <f>IF(AD490="","",VLOOKUP(AD490,'04_WUStG_Mapping'!$A:$B,2,TRUE))</f>
        <v>#N/A</v>
      </c>
    </row>
    <row r="491" spans="1:31" x14ac:dyDescent="0.2">
      <c r="A491" t="s">
        <v>503</v>
      </c>
      <c r="B491" t="s">
        <v>653</v>
      </c>
      <c r="C491" t="s">
        <v>739</v>
      </c>
      <c r="D491" t="s">
        <v>901</v>
      </c>
      <c r="E491" t="s">
        <v>1427</v>
      </c>
      <c r="F491" t="s">
        <v>1606</v>
      </c>
      <c r="G491" t="s">
        <v>1627</v>
      </c>
      <c r="H491" t="s">
        <v>1659</v>
      </c>
      <c r="I491" t="s">
        <v>1685</v>
      </c>
      <c r="J491" t="s">
        <v>1700</v>
      </c>
      <c r="K491" t="s">
        <v>1755</v>
      </c>
      <c r="M491">
        <f>IF($K$491="","",VLOOKUP($K$491,'03_Thresholds_Archetypes'!$A:$M,2,FALSE))</f>
        <v>0</v>
      </c>
      <c r="N491">
        <f>IF($K$491="","",VLOOKUP($K$491,'03_Thresholds_Archetypes'!$A:$M,3,FALSE))</f>
        <v>1</v>
      </c>
      <c r="O491">
        <f>IF($K$491="","",VLOOKUP($K$491,'03_Thresholds_Archetypes'!$A:$M,4,FALSE))</f>
        <v>3</v>
      </c>
      <c r="P491">
        <f>IF($K$491="","",VLOOKUP($K$491,'03_Thresholds_Archetypes'!$A:$M,5,FALSE))</f>
        <v>5</v>
      </c>
      <c r="Q491">
        <f>IF($K$491="","",VLOOKUP($K$491,'03_Thresholds_Archetypes'!$A:$M,6,FALSE))</f>
        <v>1000000000</v>
      </c>
      <c r="R491">
        <f>IF($K$491="","",VLOOKUP($K$491,'03_Thresholds_Archetypes'!$A:$M,7,FALSE))</f>
        <v>1000000000</v>
      </c>
      <c r="S491">
        <f>IF($K$491="","",VLOOKUP($K$491,'03_Thresholds_Archetypes'!$A:$M,8,FALSE))</f>
        <v>3</v>
      </c>
      <c r="T491">
        <f>IF($K$491="","",VLOOKUP($K$491,'03_Thresholds_Archetypes'!$A:$M,9,FALSE))</f>
        <v>2</v>
      </c>
      <c r="U491">
        <f>IF($K$491="","",VLOOKUP($K$491,'03_Thresholds_Archetypes'!$A:$M,10,FALSE))</f>
        <v>0</v>
      </c>
      <c r="V491">
        <f>IF($K$491="","",VLOOKUP($K$491,'03_Thresholds_Archetypes'!$A:$M,11,FALSE))</f>
        <v>-2</v>
      </c>
      <c r="W491">
        <f>IF($K$491="","",VLOOKUP($K$491,'03_Thresholds_Archetypes'!$A:$M,12,FALSE))</f>
        <v>-3</v>
      </c>
      <c r="X491">
        <f>IF($K$491="","",VLOOKUP($K$491,'03_Thresholds_Archetypes'!$A:$M,13,FALSE))</f>
        <v>-3</v>
      </c>
      <c r="Y491">
        <f>IF($K$491="","",LOOKUP($L491,$M491:$R491,$S491:$X491))</f>
        <v>3</v>
      </c>
      <c r="Z491">
        <f>IFERROR(VLOOKUP($A$491,'02_Benchmarks_by_NACE'!$A:$J,7,FALSE),"")</f>
        <v>0.5</v>
      </c>
      <c r="AA491">
        <f>IFERROR(VLOOKUP($A$491,'02_Benchmarks_by_NACE'!$A:$J,8,FALSE),"")</f>
        <v>0.75</v>
      </c>
      <c r="AB491">
        <f>IFERROR(VLOOKUP($A$491,'02_Benchmarks_by_NACE'!$A:$J,9,FALSE),"")</f>
        <v>1.25</v>
      </c>
      <c r="AC491">
        <f>IF(Z491="","",IF(LOWER($G$491)="lower_is_better",IF($L491&lt;=Z491*0.4,3,IF($L491&lt;=Z491*0.7,2,IF($L491&lt;=Z491,0,IF($L491&lt;=AB491,-2,-3)))),IF($L491&gt;=Z491*1.6,3,IF($L491&gt;=Z491*1.3,2,IF($L491&gt;=Z491,0,IF($L491&gt;=Z491/2,-2,-3))))))</f>
        <v>3</v>
      </c>
      <c r="AD491">
        <f>IF($K$491&lt;&gt;"",Y491,IF(Z491&lt;&gt;"",AC491,""))</f>
        <v>3</v>
      </c>
      <c r="AE491">
        <f>IF(AD491="","",VLOOKUP(AD491,'04_WUStG_Mapping'!$A:$B,2,TRUE))</f>
        <v>0</v>
      </c>
    </row>
    <row r="492" spans="1:31" x14ac:dyDescent="0.2">
      <c r="A492" t="s">
        <v>504</v>
      </c>
      <c r="B492" t="s">
        <v>653</v>
      </c>
      <c r="C492" t="s">
        <v>739</v>
      </c>
      <c r="D492" t="s">
        <v>901</v>
      </c>
      <c r="E492" t="s">
        <v>1428</v>
      </c>
      <c r="F492" t="s">
        <v>1607</v>
      </c>
      <c r="G492" t="s">
        <v>1626</v>
      </c>
      <c r="H492" t="s">
        <v>1660</v>
      </c>
      <c r="I492" t="s">
        <v>1685</v>
      </c>
      <c r="J492" t="s">
        <v>1700</v>
      </c>
      <c r="K492" t="s">
        <v>1774</v>
      </c>
      <c r="M492" t="e">
        <f>IF($K$492="","",VLOOKUP($K$492,'03_Thresholds_Archetypes'!$A:$M,2,FALSE))</f>
        <v>#N/A</v>
      </c>
      <c r="N492" t="e">
        <f>IF($K$492="","",VLOOKUP($K$492,'03_Thresholds_Archetypes'!$A:$M,3,FALSE))</f>
        <v>#N/A</v>
      </c>
      <c r="O492" t="e">
        <f>IF($K$492="","",VLOOKUP($K$492,'03_Thresholds_Archetypes'!$A:$M,4,FALSE))</f>
        <v>#N/A</v>
      </c>
      <c r="P492" t="e">
        <f>IF($K$492="","",VLOOKUP($K$492,'03_Thresholds_Archetypes'!$A:$M,5,FALSE))</f>
        <v>#N/A</v>
      </c>
      <c r="Q492" t="e">
        <f>IF($K$492="","",VLOOKUP($K$492,'03_Thresholds_Archetypes'!$A:$M,6,FALSE))</f>
        <v>#N/A</v>
      </c>
      <c r="R492" t="e">
        <f>IF($K$492="","",VLOOKUP($K$492,'03_Thresholds_Archetypes'!$A:$M,7,FALSE))</f>
        <v>#N/A</v>
      </c>
      <c r="S492" t="e">
        <f>IF($K$492="","",VLOOKUP($K$492,'03_Thresholds_Archetypes'!$A:$M,8,FALSE))</f>
        <v>#N/A</v>
      </c>
      <c r="T492" t="e">
        <f>IF($K$492="","",VLOOKUP($K$492,'03_Thresholds_Archetypes'!$A:$M,9,FALSE))</f>
        <v>#N/A</v>
      </c>
      <c r="U492" t="e">
        <f>IF($K$492="","",VLOOKUP($K$492,'03_Thresholds_Archetypes'!$A:$M,10,FALSE))</f>
        <v>#N/A</v>
      </c>
      <c r="V492" t="e">
        <f>IF($K$492="","",VLOOKUP($K$492,'03_Thresholds_Archetypes'!$A:$M,11,FALSE))</f>
        <v>#N/A</v>
      </c>
      <c r="W492" t="e">
        <f>IF($K$492="","",VLOOKUP($K$492,'03_Thresholds_Archetypes'!$A:$M,12,FALSE))</f>
        <v>#N/A</v>
      </c>
      <c r="X492" t="e">
        <f>IF($K$492="","",VLOOKUP($K$492,'03_Thresholds_Archetypes'!$A:$M,13,FALSE))</f>
        <v>#N/A</v>
      </c>
      <c r="Y492" t="e">
        <f>IF($K$492="","",LOOKUP($L492,$M492:$R492,$S492:$X492))</f>
        <v>#N/A</v>
      </c>
      <c r="Z492">
        <f>IFERROR(VLOOKUP($A$492,'02_Benchmarks_by_NACE'!$A:$J,7,FALSE),"")</f>
        <v>0.66999999999999993</v>
      </c>
      <c r="AA492">
        <f>IFERROR(VLOOKUP($A$492,'02_Benchmarks_by_NACE'!$A:$J,8,FALSE),"")</f>
        <v>1</v>
      </c>
      <c r="AB492">
        <f>IFERROR(VLOOKUP($A$492,'02_Benchmarks_by_NACE'!$A:$J,9,FALSE),"")</f>
        <v>1</v>
      </c>
      <c r="AC492">
        <f>IF(Z492="","",IF(LOWER($G$492)="lower_is_better",IF($L492&lt;=Z492*0.4,3,IF($L492&lt;=Z492*0.7,2,IF($L492&lt;=Z492,0,IF($L492&lt;=AB492,-2,-3)))),IF($L492&gt;=Z492*1.6,3,IF($L492&gt;=Z492*1.3,2,IF($L492&gt;=Z492,0,IF($L492&gt;=Z492/2,-2,-3))))))</f>
        <v>-3</v>
      </c>
      <c r="AD492" t="e">
        <f>IF($K$492&lt;&gt;"",Y492,IF(Z492&lt;&gt;"",AC492,""))</f>
        <v>#N/A</v>
      </c>
      <c r="AE492" t="e">
        <f>IF(AD492="","",VLOOKUP(AD492,'04_WUStG_Mapping'!$A:$B,2,TRUE))</f>
        <v>#N/A</v>
      </c>
    </row>
    <row r="493" spans="1:31" x14ac:dyDescent="0.2">
      <c r="A493" t="s">
        <v>505</v>
      </c>
      <c r="B493" t="s">
        <v>653</v>
      </c>
      <c r="C493" t="s">
        <v>739</v>
      </c>
      <c r="D493" t="s">
        <v>901</v>
      </c>
      <c r="E493" t="s">
        <v>1429</v>
      </c>
      <c r="F493" t="s">
        <v>1607</v>
      </c>
      <c r="G493" t="s">
        <v>1626</v>
      </c>
      <c r="H493" t="s">
        <v>1661</v>
      </c>
      <c r="I493" t="s">
        <v>1685</v>
      </c>
      <c r="J493" t="s">
        <v>1700</v>
      </c>
      <c r="K493" t="s">
        <v>1774</v>
      </c>
      <c r="M493" t="e">
        <f>IF($K$493="","",VLOOKUP($K$493,'03_Thresholds_Archetypes'!$A:$M,2,FALSE))</f>
        <v>#N/A</v>
      </c>
      <c r="N493" t="e">
        <f>IF($K$493="","",VLOOKUP($K$493,'03_Thresholds_Archetypes'!$A:$M,3,FALSE))</f>
        <v>#N/A</v>
      </c>
      <c r="O493" t="e">
        <f>IF($K$493="","",VLOOKUP($K$493,'03_Thresholds_Archetypes'!$A:$M,4,FALSE))</f>
        <v>#N/A</v>
      </c>
      <c r="P493" t="e">
        <f>IF($K$493="","",VLOOKUP($K$493,'03_Thresholds_Archetypes'!$A:$M,5,FALSE))</f>
        <v>#N/A</v>
      </c>
      <c r="Q493" t="e">
        <f>IF($K$493="","",VLOOKUP($K$493,'03_Thresholds_Archetypes'!$A:$M,6,FALSE))</f>
        <v>#N/A</v>
      </c>
      <c r="R493" t="e">
        <f>IF($K$493="","",VLOOKUP($K$493,'03_Thresholds_Archetypes'!$A:$M,7,FALSE))</f>
        <v>#N/A</v>
      </c>
      <c r="S493" t="e">
        <f>IF($K$493="","",VLOOKUP($K$493,'03_Thresholds_Archetypes'!$A:$M,8,FALSE))</f>
        <v>#N/A</v>
      </c>
      <c r="T493" t="e">
        <f>IF($K$493="","",VLOOKUP($K$493,'03_Thresholds_Archetypes'!$A:$M,9,FALSE))</f>
        <v>#N/A</v>
      </c>
      <c r="U493" t="e">
        <f>IF($K$493="","",VLOOKUP($K$493,'03_Thresholds_Archetypes'!$A:$M,10,FALSE))</f>
        <v>#N/A</v>
      </c>
      <c r="V493" t="e">
        <f>IF($K$493="","",VLOOKUP($K$493,'03_Thresholds_Archetypes'!$A:$M,11,FALSE))</f>
        <v>#N/A</v>
      </c>
      <c r="W493" t="e">
        <f>IF($K$493="","",VLOOKUP($K$493,'03_Thresholds_Archetypes'!$A:$M,12,FALSE))</f>
        <v>#N/A</v>
      </c>
      <c r="X493" t="e">
        <f>IF($K$493="","",VLOOKUP($K$493,'03_Thresholds_Archetypes'!$A:$M,13,FALSE))</f>
        <v>#N/A</v>
      </c>
      <c r="Y493" t="e">
        <f>IF($K$493="","",LOOKUP($L493,$M493:$R493,$S493:$X493))</f>
        <v>#N/A</v>
      </c>
      <c r="Z493">
        <f>IFERROR(VLOOKUP($A$493,'02_Benchmarks_by_NACE'!$A:$J,7,FALSE),"")</f>
        <v>0.5</v>
      </c>
      <c r="AA493">
        <f>IFERROR(VLOOKUP($A$493,'02_Benchmarks_by_NACE'!$A:$J,8,FALSE),"")</f>
        <v>0.75</v>
      </c>
      <c r="AB493">
        <f>IFERROR(VLOOKUP($A$493,'02_Benchmarks_by_NACE'!$A:$J,9,FALSE),"")</f>
        <v>0.9</v>
      </c>
      <c r="AC493">
        <f>IF(Z493="","",IF(LOWER($G$493)="lower_is_better",IF($L493&lt;=Z493*0.4,3,IF($L493&lt;=Z493*0.7,2,IF($L493&lt;=Z493,0,IF($L493&lt;=AB493,-2,-3)))),IF($L493&gt;=Z493*1.6,3,IF($L493&gt;=Z493*1.3,2,IF($L493&gt;=Z493,0,IF($L493&gt;=Z493/2,-2,-3))))))</f>
        <v>-3</v>
      </c>
      <c r="AD493" t="e">
        <f>IF($K$493&lt;&gt;"",Y493,IF(Z493&lt;&gt;"",AC493,""))</f>
        <v>#N/A</v>
      </c>
      <c r="AE493" t="e">
        <f>IF(AD493="","",VLOOKUP(AD493,'04_WUStG_Mapping'!$A:$B,2,TRUE))</f>
        <v>#N/A</v>
      </c>
    </row>
    <row r="494" spans="1:31" x14ac:dyDescent="0.2">
      <c r="A494" t="s">
        <v>506</v>
      </c>
      <c r="B494" t="s">
        <v>653</v>
      </c>
      <c r="C494" t="s">
        <v>739</v>
      </c>
      <c r="D494" t="s">
        <v>902</v>
      </c>
      <c r="E494" t="s">
        <v>1430</v>
      </c>
      <c r="F494" t="s">
        <v>1602</v>
      </c>
      <c r="G494" t="s">
        <v>1626</v>
      </c>
      <c r="H494" t="s">
        <v>1655</v>
      </c>
      <c r="I494" t="s">
        <v>1683</v>
      </c>
      <c r="J494" t="s">
        <v>1698</v>
      </c>
      <c r="K494" t="s">
        <v>1753</v>
      </c>
      <c r="M494">
        <f>IF($K$494="","",VLOOKUP($K$494,'03_Thresholds_Archetypes'!$A:$M,2,FALSE))</f>
        <v>0</v>
      </c>
      <c r="N494">
        <f>IF($K$494="","",VLOOKUP($K$494,'03_Thresholds_Archetypes'!$A:$M,3,FALSE))</f>
        <v>30</v>
      </c>
      <c r="O494">
        <f>IF($K$494="","",VLOOKUP($K$494,'03_Thresholds_Archetypes'!$A:$M,4,FALSE))</f>
        <v>50</v>
      </c>
      <c r="P494">
        <f>IF($K$494="","",VLOOKUP($K$494,'03_Thresholds_Archetypes'!$A:$M,5,FALSE))</f>
        <v>70</v>
      </c>
      <c r="Q494">
        <f>IF($K$494="","",VLOOKUP($K$494,'03_Thresholds_Archetypes'!$A:$M,6,FALSE))</f>
        <v>90</v>
      </c>
      <c r="R494">
        <f>IF($K$494="","",VLOOKUP($K$494,'03_Thresholds_Archetypes'!$A:$M,7,FALSE))</f>
        <v>1000000000</v>
      </c>
      <c r="S494">
        <f>IF($K$494="","",VLOOKUP($K$494,'03_Thresholds_Archetypes'!$A:$M,8,FALSE))</f>
        <v>-3</v>
      </c>
      <c r="T494">
        <f>IF($K$494="","",VLOOKUP($K$494,'03_Thresholds_Archetypes'!$A:$M,9,FALSE))</f>
        <v>-2</v>
      </c>
      <c r="U494">
        <f>IF($K$494="","",VLOOKUP($K$494,'03_Thresholds_Archetypes'!$A:$M,10,FALSE))</f>
        <v>0</v>
      </c>
      <c r="V494">
        <f>IF($K$494="","",VLOOKUP($K$494,'03_Thresholds_Archetypes'!$A:$M,11,FALSE))</f>
        <v>2</v>
      </c>
      <c r="W494">
        <f>IF($K$494="","",VLOOKUP($K$494,'03_Thresholds_Archetypes'!$A:$M,12,FALSE))</f>
        <v>3</v>
      </c>
      <c r="X494">
        <f>IF($K$494="","",VLOOKUP($K$494,'03_Thresholds_Archetypes'!$A:$M,13,FALSE))</f>
        <v>3</v>
      </c>
      <c r="Y494">
        <f>IF($K$494="","",LOOKUP($L494,$M494:$R494,$S494:$X494))</f>
        <v>-3</v>
      </c>
      <c r="Z494">
        <f>IFERROR(VLOOKUP($A$494,'02_Benchmarks_by_NACE'!$A:$J,7,FALSE),"")</f>
        <v>59.5</v>
      </c>
      <c r="AA494">
        <f>IFERROR(VLOOKUP($A$494,'02_Benchmarks_by_NACE'!$A:$J,8,FALSE),"")</f>
        <v>89.25</v>
      </c>
      <c r="AB494">
        <f>IFERROR(VLOOKUP($A$494,'02_Benchmarks_by_NACE'!$A:$J,9,FALSE),"")</f>
        <v>100</v>
      </c>
      <c r="AC494">
        <f>IF(Z494="","",IF(LOWER($G$494)="lower_is_better",IF($L494&lt;=Z494*0.4,3,IF($L494&lt;=Z494*0.7,2,IF($L494&lt;=Z494,0,IF($L494&lt;=AB494,-2,-3)))),IF($L494&gt;=Z494*1.6,3,IF($L494&gt;=Z494*1.3,2,IF($L494&gt;=Z494,0,IF($L494&gt;=Z494/2,-2,-3))))))</f>
        <v>-3</v>
      </c>
      <c r="AD494">
        <f>IF($K$494&lt;&gt;"",Y494,IF(Z494&lt;&gt;"",AC494,""))</f>
        <v>-3</v>
      </c>
      <c r="AE494">
        <f>IF(AD494="","",VLOOKUP(AD494,'04_WUStG_Mapping'!$A:$B,2,TRUE))</f>
        <v>25</v>
      </c>
    </row>
    <row r="495" spans="1:31" x14ac:dyDescent="0.2">
      <c r="A495" t="s">
        <v>507</v>
      </c>
      <c r="B495" t="s">
        <v>653</v>
      </c>
      <c r="C495" t="s">
        <v>739</v>
      </c>
      <c r="D495" t="s">
        <v>902</v>
      </c>
      <c r="E495" t="s">
        <v>1431</v>
      </c>
      <c r="F495" t="s">
        <v>1604</v>
      </c>
      <c r="G495" t="s">
        <v>1626</v>
      </c>
      <c r="H495" t="s">
        <v>1657</v>
      </c>
      <c r="I495" t="s">
        <v>1683</v>
      </c>
      <c r="J495" t="s">
        <v>1698</v>
      </c>
      <c r="K495" t="s">
        <v>1753</v>
      </c>
      <c r="M495">
        <f>IF($K$495="","",VLOOKUP($K$495,'03_Thresholds_Archetypes'!$A:$M,2,FALSE))</f>
        <v>0</v>
      </c>
      <c r="N495">
        <f>IF($K$495="","",VLOOKUP($K$495,'03_Thresholds_Archetypes'!$A:$M,3,FALSE))</f>
        <v>30</v>
      </c>
      <c r="O495">
        <f>IF($K$495="","",VLOOKUP($K$495,'03_Thresholds_Archetypes'!$A:$M,4,FALSE))</f>
        <v>50</v>
      </c>
      <c r="P495">
        <f>IF($K$495="","",VLOOKUP($K$495,'03_Thresholds_Archetypes'!$A:$M,5,FALSE))</f>
        <v>70</v>
      </c>
      <c r="Q495">
        <f>IF($K$495="","",VLOOKUP($K$495,'03_Thresholds_Archetypes'!$A:$M,6,FALSE))</f>
        <v>90</v>
      </c>
      <c r="R495">
        <f>IF($K$495="","",VLOOKUP($K$495,'03_Thresholds_Archetypes'!$A:$M,7,FALSE))</f>
        <v>1000000000</v>
      </c>
      <c r="S495">
        <f>IF($K$495="","",VLOOKUP($K$495,'03_Thresholds_Archetypes'!$A:$M,8,FALSE))</f>
        <v>-3</v>
      </c>
      <c r="T495">
        <f>IF($K$495="","",VLOOKUP($K$495,'03_Thresholds_Archetypes'!$A:$M,9,FALSE))</f>
        <v>-2</v>
      </c>
      <c r="U495">
        <f>IF($K$495="","",VLOOKUP($K$495,'03_Thresholds_Archetypes'!$A:$M,10,FALSE))</f>
        <v>0</v>
      </c>
      <c r="V495">
        <f>IF($K$495="","",VLOOKUP($K$495,'03_Thresholds_Archetypes'!$A:$M,11,FALSE))</f>
        <v>2</v>
      </c>
      <c r="W495">
        <f>IF($K$495="","",VLOOKUP($K$495,'03_Thresholds_Archetypes'!$A:$M,12,FALSE))</f>
        <v>3</v>
      </c>
      <c r="X495">
        <f>IF($K$495="","",VLOOKUP($K$495,'03_Thresholds_Archetypes'!$A:$M,13,FALSE))</f>
        <v>3</v>
      </c>
      <c r="Y495">
        <f>IF($K$495="","",LOOKUP($L495,$M495:$R495,$S495:$X495))</f>
        <v>-3</v>
      </c>
      <c r="Z495">
        <f>IFERROR(VLOOKUP($A$495,'02_Benchmarks_by_NACE'!$A:$J,7,FALSE),"")</f>
        <v>82</v>
      </c>
      <c r="AA495">
        <f>IFERROR(VLOOKUP($A$495,'02_Benchmarks_by_NACE'!$A:$J,8,FALSE),"")</f>
        <v>100</v>
      </c>
      <c r="AB495">
        <f>IFERROR(VLOOKUP($A$495,'02_Benchmarks_by_NACE'!$A:$J,9,FALSE),"")</f>
        <v>100</v>
      </c>
      <c r="AC495">
        <f>IF(Z495="","",IF(LOWER($G$495)="lower_is_better",IF($L495&lt;=Z495*0.4,3,IF($L495&lt;=Z495*0.7,2,IF($L495&lt;=Z495,0,IF($L495&lt;=AB495,-2,-3)))),IF($L495&gt;=Z495*1.6,3,IF($L495&gt;=Z495*1.3,2,IF($L495&gt;=Z495,0,IF($L495&gt;=Z495/2,-2,-3))))))</f>
        <v>-3</v>
      </c>
      <c r="AD495">
        <f>IF($K$495&lt;&gt;"",Y495,IF(Z495&lt;&gt;"",AC495,""))</f>
        <v>-3</v>
      </c>
      <c r="AE495">
        <f>IF(AD495="","",VLOOKUP(AD495,'04_WUStG_Mapping'!$A:$B,2,TRUE))</f>
        <v>25</v>
      </c>
    </row>
    <row r="496" spans="1:31" x14ac:dyDescent="0.2">
      <c r="A496" t="s">
        <v>508</v>
      </c>
      <c r="B496" t="s">
        <v>653</v>
      </c>
      <c r="C496" t="s">
        <v>739</v>
      </c>
      <c r="D496" t="s">
        <v>902</v>
      </c>
      <c r="E496" t="s">
        <v>1432</v>
      </c>
      <c r="F496" t="s">
        <v>1605</v>
      </c>
      <c r="G496" t="s">
        <v>1626</v>
      </c>
      <c r="H496" t="s">
        <v>1658</v>
      </c>
      <c r="I496" t="s">
        <v>1684</v>
      </c>
      <c r="J496" t="s">
        <v>1698</v>
      </c>
      <c r="K496" t="s">
        <v>1753</v>
      </c>
      <c r="M496">
        <f>IF($K$496="","",VLOOKUP($K$496,'03_Thresholds_Archetypes'!$A:$M,2,FALSE))</f>
        <v>0</v>
      </c>
      <c r="N496">
        <f>IF($K$496="","",VLOOKUP($K$496,'03_Thresholds_Archetypes'!$A:$M,3,FALSE))</f>
        <v>30</v>
      </c>
      <c r="O496">
        <f>IF($K$496="","",VLOOKUP($K$496,'03_Thresholds_Archetypes'!$A:$M,4,FALSE))</f>
        <v>50</v>
      </c>
      <c r="P496">
        <f>IF($K$496="","",VLOOKUP($K$496,'03_Thresholds_Archetypes'!$A:$M,5,FALSE))</f>
        <v>70</v>
      </c>
      <c r="Q496">
        <f>IF($K$496="","",VLOOKUP($K$496,'03_Thresholds_Archetypes'!$A:$M,6,FALSE))</f>
        <v>90</v>
      </c>
      <c r="R496">
        <f>IF($K$496="","",VLOOKUP($K$496,'03_Thresholds_Archetypes'!$A:$M,7,FALSE))</f>
        <v>1000000000</v>
      </c>
      <c r="S496">
        <f>IF($K$496="","",VLOOKUP($K$496,'03_Thresholds_Archetypes'!$A:$M,8,FALSE))</f>
        <v>-3</v>
      </c>
      <c r="T496">
        <f>IF($K$496="","",VLOOKUP($K$496,'03_Thresholds_Archetypes'!$A:$M,9,FALSE))</f>
        <v>-2</v>
      </c>
      <c r="U496">
        <f>IF($K$496="","",VLOOKUP($K$496,'03_Thresholds_Archetypes'!$A:$M,10,FALSE))</f>
        <v>0</v>
      </c>
      <c r="V496">
        <f>IF($K$496="","",VLOOKUP($K$496,'03_Thresholds_Archetypes'!$A:$M,11,FALSE))</f>
        <v>2</v>
      </c>
      <c r="W496">
        <f>IF($K$496="","",VLOOKUP($K$496,'03_Thresholds_Archetypes'!$A:$M,12,FALSE))</f>
        <v>3</v>
      </c>
      <c r="X496">
        <f>IF($K$496="","",VLOOKUP($K$496,'03_Thresholds_Archetypes'!$A:$M,13,FALSE))</f>
        <v>3</v>
      </c>
      <c r="Y496">
        <f>IF($K$496="","",LOOKUP($L496,$M496:$R496,$S496:$X496))</f>
        <v>-3</v>
      </c>
      <c r="Z496">
        <f>IFERROR(VLOOKUP($A$496,'02_Benchmarks_by_NACE'!$A:$J,7,FALSE),"")</f>
        <v>49.5</v>
      </c>
      <c r="AA496">
        <f>IFERROR(VLOOKUP($A$496,'02_Benchmarks_by_NACE'!$A:$J,8,FALSE),"")</f>
        <v>74.25</v>
      </c>
      <c r="AB496">
        <f>IFERROR(VLOOKUP($A$496,'02_Benchmarks_by_NACE'!$A:$J,9,FALSE),"")</f>
        <v>100</v>
      </c>
      <c r="AC496">
        <f>IF(Z496="","",IF(LOWER($G$496)="lower_is_better",IF($L496&lt;=Z496*0.4,3,IF($L496&lt;=Z496*0.7,2,IF($L496&lt;=Z496,0,IF($L496&lt;=AB496,-2,-3)))),IF($L496&gt;=Z496*1.6,3,IF($L496&gt;=Z496*1.3,2,IF($L496&gt;=Z496,0,IF($L496&gt;=Z496/2,-2,-3))))))</f>
        <v>-3</v>
      </c>
      <c r="AD496">
        <f>IF($K$496&lt;&gt;"",Y496,IF(Z496&lt;&gt;"",AC496,""))</f>
        <v>-3</v>
      </c>
      <c r="AE496">
        <f>IF(AD496="","",VLOOKUP(AD496,'04_WUStG_Mapping'!$A:$B,2,TRUE))</f>
        <v>25</v>
      </c>
    </row>
    <row r="497" spans="1:31" x14ac:dyDescent="0.2">
      <c r="A497" t="s">
        <v>509</v>
      </c>
      <c r="B497" t="s">
        <v>654</v>
      </c>
      <c r="C497" t="s">
        <v>739</v>
      </c>
      <c r="D497" t="s">
        <v>903</v>
      </c>
      <c r="E497" t="s">
        <v>1433</v>
      </c>
      <c r="F497" t="s">
        <v>1607</v>
      </c>
      <c r="G497" t="s">
        <v>1626</v>
      </c>
      <c r="H497" t="s">
        <v>1662</v>
      </c>
      <c r="I497" t="s">
        <v>1686</v>
      </c>
      <c r="J497" t="s">
        <v>1700</v>
      </c>
      <c r="K497" t="s">
        <v>1774</v>
      </c>
      <c r="M497" t="e">
        <f>IF($K$497="","",VLOOKUP($K$497,'03_Thresholds_Archetypes'!$A:$M,2,FALSE))</f>
        <v>#N/A</v>
      </c>
      <c r="N497" t="e">
        <f>IF($K$497="","",VLOOKUP($K$497,'03_Thresholds_Archetypes'!$A:$M,3,FALSE))</f>
        <v>#N/A</v>
      </c>
      <c r="O497" t="e">
        <f>IF($K$497="","",VLOOKUP($K$497,'03_Thresholds_Archetypes'!$A:$M,4,FALSE))</f>
        <v>#N/A</v>
      </c>
      <c r="P497" t="e">
        <f>IF($K$497="","",VLOOKUP($K$497,'03_Thresholds_Archetypes'!$A:$M,5,FALSE))</f>
        <v>#N/A</v>
      </c>
      <c r="Q497" t="e">
        <f>IF($K$497="","",VLOOKUP($K$497,'03_Thresholds_Archetypes'!$A:$M,6,FALSE))</f>
        <v>#N/A</v>
      </c>
      <c r="R497" t="e">
        <f>IF($K$497="","",VLOOKUP($K$497,'03_Thresholds_Archetypes'!$A:$M,7,FALSE))</f>
        <v>#N/A</v>
      </c>
      <c r="S497" t="e">
        <f>IF($K$497="","",VLOOKUP($K$497,'03_Thresholds_Archetypes'!$A:$M,8,FALSE))</f>
        <v>#N/A</v>
      </c>
      <c r="T497" t="e">
        <f>IF($K$497="","",VLOOKUP($K$497,'03_Thresholds_Archetypes'!$A:$M,9,FALSE))</f>
        <v>#N/A</v>
      </c>
      <c r="U497" t="e">
        <f>IF($K$497="","",VLOOKUP($K$497,'03_Thresholds_Archetypes'!$A:$M,10,FALSE))</f>
        <v>#N/A</v>
      </c>
      <c r="V497" t="e">
        <f>IF($K$497="","",VLOOKUP($K$497,'03_Thresholds_Archetypes'!$A:$M,11,FALSE))</f>
        <v>#N/A</v>
      </c>
      <c r="W497" t="e">
        <f>IF($K$497="","",VLOOKUP($K$497,'03_Thresholds_Archetypes'!$A:$M,12,FALSE))</f>
        <v>#N/A</v>
      </c>
      <c r="X497" t="e">
        <f>IF($K$497="","",VLOOKUP($K$497,'03_Thresholds_Archetypes'!$A:$M,13,FALSE))</f>
        <v>#N/A</v>
      </c>
      <c r="Y497" t="e">
        <f>IF($K$497="","",LOOKUP($L497,$M497:$R497,$S497:$X497))</f>
        <v>#N/A</v>
      </c>
      <c r="Z497">
        <f>IFERROR(VLOOKUP($A$497,'02_Benchmarks_by_NACE'!$A:$J,7,FALSE),"")</f>
        <v>0.64500000000000002</v>
      </c>
      <c r="AA497">
        <f>IFERROR(VLOOKUP($A$497,'02_Benchmarks_by_NACE'!$A:$J,8,FALSE),"")</f>
        <v>0.96750000000000003</v>
      </c>
      <c r="AB497">
        <f>IFERROR(VLOOKUP($A$497,'02_Benchmarks_by_NACE'!$A:$J,9,FALSE),"")</f>
        <v>1</v>
      </c>
      <c r="AC497">
        <f>IF(Z497="","",IF(LOWER($G$497)="lower_is_better",IF($L497&lt;=Z497*0.4,3,IF($L497&lt;=Z497*0.7,2,IF($L497&lt;=Z497,0,IF($L497&lt;=AB497,-2,-3)))),IF($L497&gt;=Z497*1.6,3,IF($L497&gt;=Z497*1.3,2,IF($L497&gt;=Z497,0,IF($L497&gt;=Z497/2,-2,-3))))))</f>
        <v>-3</v>
      </c>
      <c r="AD497" t="e">
        <f>IF($K$497&lt;&gt;"",Y497,IF(Z497&lt;&gt;"",AC497,""))</f>
        <v>#N/A</v>
      </c>
      <c r="AE497" t="e">
        <f>IF(AD497="","",VLOOKUP(AD497,'04_WUStG_Mapping'!$A:$B,2,TRUE))</f>
        <v>#N/A</v>
      </c>
    </row>
    <row r="498" spans="1:31" x14ac:dyDescent="0.2">
      <c r="A498" t="s">
        <v>510</v>
      </c>
      <c r="B498" t="s">
        <v>654</v>
      </c>
      <c r="C498" t="s">
        <v>739</v>
      </c>
      <c r="D498" t="s">
        <v>903</v>
      </c>
      <c r="E498" t="s">
        <v>1434</v>
      </c>
      <c r="F498" t="s">
        <v>1602</v>
      </c>
      <c r="G498" t="s">
        <v>1627</v>
      </c>
      <c r="H498" t="s">
        <v>1663</v>
      </c>
      <c r="I498" t="s">
        <v>1632</v>
      </c>
      <c r="J498" t="s">
        <v>1700</v>
      </c>
      <c r="K498" t="s">
        <v>1775</v>
      </c>
      <c r="M498" t="e">
        <f>IF($K$498="","",VLOOKUP($K$498,'03_Thresholds_Archetypes'!$A:$M,2,FALSE))</f>
        <v>#N/A</v>
      </c>
      <c r="N498" t="e">
        <f>IF($K$498="","",VLOOKUP($K$498,'03_Thresholds_Archetypes'!$A:$M,3,FALSE))</f>
        <v>#N/A</v>
      </c>
      <c r="O498" t="e">
        <f>IF($K$498="","",VLOOKUP($K$498,'03_Thresholds_Archetypes'!$A:$M,4,FALSE))</f>
        <v>#N/A</v>
      </c>
      <c r="P498" t="e">
        <f>IF($K$498="","",VLOOKUP($K$498,'03_Thresholds_Archetypes'!$A:$M,5,FALSE))</f>
        <v>#N/A</v>
      </c>
      <c r="Q498" t="e">
        <f>IF($K$498="","",VLOOKUP($K$498,'03_Thresholds_Archetypes'!$A:$M,6,FALSE))</f>
        <v>#N/A</v>
      </c>
      <c r="R498" t="e">
        <f>IF($K$498="","",VLOOKUP($K$498,'03_Thresholds_Archetypes'!$A:$M,7,FALSE))</f>
        <v>#N/A</v>
      </c>
      <c r="S498" t="e">
        <f>IF($K$498="","",VLOOKUP($K$498,'03_Thresholds_Archetypes'!$A:$M,8,FALSE))</f>
        <v>#N/A</v>
      </c>
      <c r="T498" t="e">
        <f>IF($K$498="","",VLOOKUP($K$498,'03_Thresholds_Archetypes'!$A:$M,9,FALSE))</f>
        <v>#N/A</v>
      </c>
      <c r="U498" t="e">
        <f>IF($K$498="","",VLOOKUP($K$498,'03_Thresholds_Archetypes'!$A:$M,10,FALSE))</f>
        <v>#N/A</v>
      </c>
      <c r="V498" t="e">
        <f>IF($K$498="","",VLOOKUP($K$498,'03_Thresholds_Archetypes'!$A:$M,11,FALSE))</f>
        <v>#N/A</v>
      </c>
      <c r="W498" t="e">
        <f>IF($K$498="","",VLOOKUP($K$498,'03_Thresholds_Archetypes'!$A:$M,12,FALSE))</f>
        <v>#N/A</v>
      </c>
      <c r="X498" t="e">
        <f>IF($K$498="","",VLOOKUP($K$498,'03_Thresholds_Archetypes'!$A:$M,13,FALSE))</f>
        <v>#N/A</v>
      </c>
      <c r="Y498" t="e">
        <f>IF($K$498="","",LOOKUP($L498,$M498:$R498,$S498:$X498))</f>
        <v>#N/A</v>
      </c>
      <c r="Z498">
        <f>IFERROR(VLOOKUP($A$498,'02_Benchmarks_by_NACE'!$A:$J,7,FALSE),"")</f>
        <v>15.5</v>
      </c>
      <c r="AA498">
        <f>IFERROR(VLOOKUP($A$498,'02_Benchmarks_by_NACE'!$A:$J,8,FALSE),"")</f>
        <v>23.25</v>
      </c>
      <c r="AB498">
        <f>IFERROR(VLOOKUP($A$498,'02_Benchmarks_by_NACE'!$A:$J,9,FALSE),"")</f>
        <v>38.75</v>
      </c>
      <c r="AC498">
        <f>IF(Z498="","",IF(LOWER($G$498)="lower_is_better",IF($L498&lt;=Z498*0.4,3,IF($L498&lt;=Z498*0.7,2,IF($L498&lt;=Z498,0,IF($L498&lt;=AB498,-2,-3)))),IF($L498&gt;=Z498*1.6,3,IF($L498&gt;=Z498*1.3,2,IF($L498&gt;=Z498,0,IF($L498&gt;=Z498/2,-2,-3))))))</f>
        <v>3</v>
      </c>
      <c r="AD498" t="e">
        <f>IF($K$498&lt;&gt;"",Y498,IF(Z498&lt;&gt;"",AC498,""))</f>
        <v>#N/A</v>
      </c>
      <c r="AE498" t="e">
        <f>IF(AD498="","",VLOOKUP(AD498,'04_WUStG_Mapping'!$A:$B,2,TRUE))</f>
        <v>#N/A</v>
      </c>
    </row>
    <row r="499" spans="1:31" x14ac:dyDescent="0.2">
      <c r="A499" t="s">
        <v>511</v>
      </c>
      <c r="B499" t="s">
        <v>654</v>
      </c>
      <c r="C499" t="s">
        <v>739</v>
      </c>
      <c r="D499" t="s">
        <v>903</v>
      </c>
      <c r="E499" t="s">
        <v>1435</v>
      </c>
      <c r="F499" t="s">
        <v>1608</v>
      </c>
      <c r="G499" t="s">
        <v>1626</v>
      </c>
      <c r="H499" t="s">
        <v>1664</v>
      </c>
      <c r="I499" t="s">
        <v>1686</v>
      </c>
      <c r="J499" t="s">
        <v>1700</v>
      </c>
      <c r="K499" t="s">
        <v>1774</v>
      </c>
      <c r="M499" t="e">
        <f>IF($K$499="","",VLOOKUP($K$499,'03_Thresholds_Archetypes'!$A:$M,2,FALSE))</f>
        <v>#N/A</v>
      </c>
      <c r="N499" t="e">
        <f>IF($K$499="","",VLOOKUP($K$499,'03_Thresholds_Archetypes'!$A:$M,3,FALSE))</f>
        <v>#N/A</v>
      </c>
      <c r="O499" t="e">
        <f>IF($K$499="","",VLOOKUP($K$499,'03_Thresholds_Archetypes'!$A:$M,4,FALSE))</f>
        <v>#N/A</v>
      </c>
      <c r="P499" t="e">
        <f>IF($K$499="","",VLOOKUP($K$499,'03_Thresholds_Archetypes'!$A:$M,5,FALSE))</f>
        <v>#N/A</v>
      </c>
      <c r="Q499" t="e">
        <f>IF($K$499="","",VLOOKUP($K$499,'03_Thresholds_Archetypes'!$A:$M,6,FALSE))</f>
        <v>#N/A</v>
      </c>
      <c r="R499" t="e">
        <f>IF($K$499="","",VLOOKUP($K$499,'03_Thresholds_Archetypes'!$A:$M,7,FALSE))</f>
        <v>#N/A</v>
      </c>
      <c r="S499" t="e">
        <f>IF($K$499="","",VLOOKUP($K$499,'03_Thresholds_Archetypes'!$A:$M,8,FALSE))</f>
        <v>#N/A</v>
      </c>
      <c r="T499" t="e">
        <f>IF($K$499="","",VLOOKUP($K$499,'03_Thresholds_Archetypes'!$A:$M,9,FALSE))</f>
        <v>#N/A</v>
      </c>
      <c r="U499" t="e">
        <f>IF($K$499="","",VLOOKUP($K$499,'03_Thresholds_Archetypes'!$A:$M,10,FALSE))</f>
        <v>#N/A</v>
      </c>
      <c r="V499" t="e">
        <f>IF($K$499="","",VLOOKUP($K$499,'03_Thresholds_Archetypes'!$A:$M,11,FALSE))</f>
        <v>#N/A</v>
      </c>
      <c r="W499" t="e">
        <f>IF($K$499="","",VLOOKUP($K$499,'03_Thresholds_Archetypes'!$A:$M,12,FALSE))</f>
        <v>#N/A</v>
      </c>
      <c r="X499" t="e">
        <f>IF($K$499="","",VLOOKUP($K$499,'03_Thresholds_Archetypes'!$A:$M,13,FALSE))</f>
        <v>#N/A</v>
      </c>
      <c r="Y499" t="e">
        <f>IF($K$499="","",LOOKUP($L499,$M499:$R499,$S499:$X499))</f>
        <v>#N/A</v>
      </c>
      <c r="Z499">
        <f>IFERROR(VLOOKUP($A$499,'02_Benchmarks_by_NACE'!$A:$J,7,FALSE),"")</f>
        <v>1.5</v>
      </c>
      <c r="AA499">
        <f>IFERROR(VLOOKUP($A$499,'02_Benchmarks_by_NACE'!$A:$J,8,FALSE),"")</f>
        <v>2.25</v>
      </c>
      <c r="AB499">
        <f>IFERROR(VLOOKUP($A$499,'02_Benchmarks_by_NACE'!$A:$J,9,FALSE),"")</f>
        <v>3.75</v>
      </c>
      <c r="AC499">
        <f>IF(Z499="","",IF(LOWER($G$499)="lower_is_better",IF($L499&lt;=Z499*0.4,3,IF($L499&lt;=Z499*0.7,2,IF($L499&lt;=Z499,0,IF($L499&lt;=AB499,-2,-3)))),IF($L499&gt;=Z499*1.6,3,IF($L499&gt;=Z499*1.3,2,IF($L499&gt;=Z499,0,IF($L499&gt;=Z499/2,-2,-3))))))</f>
        <v>-3</v>
      </c>
      <c r="AD499" t="e">
        <f>IF($K$499&lt;&gt;"",Y499,IF(Z499&lt;&gt;"",AC499,""))</f>
        <v>#N/A</v>
      </c>
      <c r="AE499" t="e">
        <f>IF(AD499="","",VLOOKUP(AD499,'04_WUStG_Mapping'!$A:$B,2,TRUE))</f>
        <v>#N/A</v>
      </c>
    </row>
    <row r="500" spans="1:31" x14ac:dyDescent="0.2">
      <c r="A500" t="s">
        <v>512</v>
      </c>
      <c r="B500" t="s">
        <v>654</v>
      </c>
      <c r="C500" t="s">
        <v>739</v>
      </c>
      <c r="D500" t="s">
        <v>904</v>
      </c>
      <c r="E500" t="s">
        <v>1436</v>
      </c>
      <c r="F500" t="s">
        <v>1606</v>
      </c>
      <c r="G500" t="s">
        <v>1627</v>
      </c>
      <c r="H500" t="s">
        <v>1659</v>
      </c>
      <c r="I500" t="s">
        <v>1685</v>
      </c>
      <c r="J500" t="s">
        <v>1700</v>
      </c>
      <c r="K500" t="s">
        <v>1755</v>
      </c>
      <c r="M500">
        <f>IF($K$500="","",VLOOKUP($K$500,'03_Thresholds_Archetypes'!$A:$M,2,FALSE))</f>
        <v>0</v>
      </c>
      <c r="N500">
        <f>IF($K$500="","",VLOOKUP($K$500,'03_Thresholds_Archetypes'!$A:$M,3,FALSE))</f>
        <v>1</v>
      </c>
      <c r="O500">
        <f>IF($K$500="","",VLOOKUP($K$500,'03_Thresholds_Archetypes'!$A:$M,4,FALSE))</f>
        <v>3</v>
      </c>
      <c r="P500">
        <f>IF($K$500="","",VLOOKUP($K$500,'03_Thresholds_Archetypes'!$A:$M,5,FALSE))</f>
        <v>5</v>
      </c>
      <c r="Q500">
        <f>IF($K$500="","",VLOOKUP($K$500,'03_Thresholds_Archetypes'!$A:$M,6,FALSE))</f>
        <v>1000000000</v>
      </c>
      <c r="R500">
        <f>IF($K$500="","",VLOOKUP($K$500,'03_Thresholds_Archetypes'!$A:$M,7,FALSE))</f>
        <v>1000000000</v>
      </c>
      <c r="S500">
        <f>IF($K$500="","",VLOOKUP($K$500,'03_Thresholds_Archetypes'!$A:$M,8,FALSE))</f>
        <v>3</v>
      </c>
      <c r="T500">
        <f>IF($K$500="","",VLOOKUP($K$500,'03_Thresholds_Archetypes'!$A:$M,9,FALSE))</f>
        <v>2</v>
      </c>
      <c r="U500">
        <f>IF($K$500="","",VLOOKUP($K$500,'03_Thresholds_Archetypes'!$A:$M,10,FALSE))</f>
        <v>0</v>
      </c>
      <c r="V500">
        <f>IF($K$500="","",VLOOKUP($K$500,'03_Thresholds_Archetypes'!$A:$M,11,FALSE))</f>
        <v>-2</v>
      </c>
      <c r="W500">
        <f>IF($K$500="","",VLOOKUP($K$500,'03_Thresholds_Archetypes'!$A:$M,12,FALSE))</f>
        <v>-3</v>
      </c>
      <c r="X500">
        <f>IF($K$500="","",VLOOKUP($K$500,'03_Thresholds_Archetypes'!$A:$M,13,FALSE))</f>
        <v>-3</v>
      </c>
      <c r="Y500">
        <f>IF($K$500="","",LOOKUP($L500,$M500:$R500,$S500:$X500))</f>
        <v>3</v>
      </c>
      <c r="Z500">
        <f>IFERROR(VLOOKUP($A$500,'02_Benchmarks_by_NACE'!$A:$J,7,FALSE),"")</f>
        <v>0.5</v>
      </c>
      <c r="AA500">
        <f>IFERROR(VLOOKUP($A$500,'02_Benchmarks_by_NACE'!$A:$J,8,FALSE),"")</f>
        <v>0.75</v>
      </c>
      <c r="AB500">
        <f>IFERROR(VLOOKUP($A$500,'02_Benchmarks_by_NACE'!$A:$J,9,FALSE),"")</f>
        <v>1.25</v>
      </c>
      <c r="AC500">
        <f>IF(Z500="","",IF(LOWER($G$500)="lower_is_better",IF($L500&lt;=Z500*0.4,3,IF($L500&lt;=Z500*0.7,2,IF($L500&lt;=Z500,0,IF($L500&lt;=AB500,-2,-3)))),IF($L500&gt;=Z500*1.6,3,IF($L500&gt;=Z500*1.3,2,IF($L500&gt;=Z500,0,IF($L500&gt;=Z500/2,-2,-3))))))</f>
        <v>3</v>
      </c>
      <c r="AD500">
        <f>IF($K$500&lt;&gt;"",Y500,IF(Z500&lt;&gt;"",AC500,""))</f>
        <v>3</v>
      </c>
      <c r="AE500">
        <f>IF(AD500="","",VLOOKUP(AD500,'04_WUStG_Mapping'!$A:$B,2,TRUE))</f>
        <v>0</v>
      </c>
    </row>
    <row r="501" spans="1:31" x14ac:dyDescent="0.2">
      <c r="A501" t="s">
        <v>513</v>
      </c>
      <c r="B501" t="s">
        <v>654</v>
      </c>
      <c r="C501" t="s">
        <v>739</v>
      </c>
      <c r="D501" t="s">
        <v>904</v>
      </c>
      <c r="E501" t="s">
        <v>1437</v>
      </c>
      <c r="F501" t="s">
        <v>1607</v>
      </c>
      <c r="G501" t="s">
        <v>1626</v>
      </c>
      <c r="H501" t="s">
        <v>1660</v>
      </c>
      <c r="I501" t="s">
        <v>1685</v>
      </c>
      <c r="J501" t="s">
        <v>1700</v>
      </c>
      <c r="K501" t="s">
        <v>1774</v>
      </c>
      <c r="M501" t="e">
        <f>IF($K$501="","",VLOOKUP($K$501,'03_Thresholds_Archetypes'!$A:$M,2,FALSE))</f>
        <v>#N/A</v>
      </c>
      <c r="N501" t="e">
        <f>IF($K$501="","",VLOOKUP($K$501,'03_Thresholds_Archetypes'!$A:$M,3,FALSE))</f>
        <v>#N/A</v>
      </c>
      <c r="O501" t="e">
        <f>IF($K$501="","",VLOOKUP($K$501,'03_Thresholds_Archetypes'!$A:$M,4,FALSE))</f>
        <v>#N/A</v>
      </c>
      <c r="P501" t="e">
        <f>IF($K$501="","",VLOOKUP($K$501,'03_Thresholds_Archetypes'!$A:$M,5,FALSE))</f>
        <v>#N/A</v>
      </c>
      <c r="Q501" t="e">
        <f>IF($K$501="","",VLOOKUP($K$501,'03_Thresholds_Archetypes'!$A:$M,6,FALSE))</f>
        <v>#N/A</v>
      </c>
      <c r="R501" t="e">
        <f>IF($K$501="","",VLOOKUP($K$501,'03_Thresholds_Archetypes'!$A:$M,7,FALSE))</f>
        <v>#N/A</v>
      </c>
      <c r="S501" t="e">
        <f>IF($K$501="","",VLOOKUP($K$501,'03_Thresholds_Archetypes'!$A:$M,8,FALSE))</f>
        <v>#N/A</v>
      </c>
      <c r="T501" t="e">
        <f>IF($K$501="","",VLOOKUP($K$501,'03_Thresholds_Archetypes'!$A:$M,9,FALSE))</f>
        <v>#N/A</v>
      </c>
      <c r="U501" t="e">
        <f>IF($K$501="","",VLOOKUP($K$501,'03_Thresholds_Archetypes'!$A:$M,10,FALSE))</f>
        <v>#N/A</v>
      </c>
      <c r="V501" t="e">
        <f>IF($K$501="","",VLOOKUP($K$501,'03_Thresholds_Archetypes'!$A:$M,11,FALSE))</f>
        <v>#N/A</v>
      </c>
      <c r="W501" t="e">
        <f>IF($K$501="","",VLOOKUP($K$501,'03_Thresholds_Archetypes'!$A:$M,12,FALSE))</f>
        <v>#N/A</v>
      </c>
      <c r="X501" t="e">
        <f>IF($K$501="","",VLOOKUP($K$501,'03_Thresholds_Archetypes'!$A:$M,13,FALSE))</f>
        <v>#N/A</v>
      </c>
      <c r="Y501" t="e">
        <f>IF($K$501="","",LOOKUP($L501,$M501:$R501,$S501:$X501))</f>
        <v>#N/A</v>
      </c>
      <c r="Z501">
        <f>IFERROR(VLOOKUP($A$501,'02_Benchmarks_by_NACE'!$A:$J,7,FALSE),"")</f>
        <v>0.66999999999999993</v>
      </c>
      <c r="AA501">
        <f>IFERROR(VLOOKUP($A$501,'02_Benchmarks_by_NACE'!$A:$J,8,FALSE),"")</f>
        <v>1</v>
      </c>
      <c r="AB501">
        <f>IFERROR(VLOOKUP($A$501,'02_Benchmarks_by_NACE'!$A:$J,9,FALSE),"")</f>
        <v>1</v>
      </c>
      <c r="AC501">
        <f>IF(Z501="","",IF(LOWER($G$501)="lower_is_better",IF($L501&lt;=Z501*0.4,3,IF($L501&lt;=Z501*0.7,2,IF($L501&lt;=Z501,0,IF($L501&lt;=AB501,-2,-3)))),IF($L501&gt;=Z501*1.6,3,IF($L501&gt;=Z501*1.3,2,IF($L501&gt;=Z501,0,IF($L501&gt;=Z501/2,-2,-3))))))</f>
        <v>-3</v>
      </c>
      <c r="AD501" t="e">
        <f>IF($K$501&lt;&gt;"",Y501,IF(Z501&lt;&gt;"",AC501,""))</f>
        <v>#N/A</v>
      </c>
      <c r="AE501" t="e">
        <f>IF(AD501="","",VLOOKUP(AD501,'04_WUStG_Mapping'!$A:$B,2,TRUE))</f>
        <v>#N/A</v>
      </c>
    </row>
    <row r="502" spans="1:31" x14ac:dyDescent="0.2">
      <c r="A502" t="s">
        <v>514</v>
      </c>
      <c r="B502" t="s">
        <v>654</v>
      </c>
      <c r="C502" t="s">
        <v>739</v>
      </c>
      <c r="D502" t="s">
        <v>904</v>
      </c>
      <c r="E502" t="s">
        <v>1438</v>
      </c>
      <c r="F502" t="s">
        <v>1607</v>
      </c>
      <c r="G502" t="s">
        <v>1626</v>
      </c>
      <c r="H502" t="s">
        <v>1661</v>
      </c>
      <c r="I502" t="s">
        <v>1685</v>
      </c>
      <c r="J502" t="s">
        <v>1700</v>
      </c>
      <c r="K502" t="s">
        <v>1774</v>
      </c>
      <c r="M502" t="e">
        <f>IF($K$502="","",VLOOKUP($K$502,'03_Thresholds_Archetypes'!$A:$M,2,FALSE))</f>
        <v>#N/A</v>
      </c>
      <c r="N502" t="e">
        <f>IF($K$502="","",VLOOKUP($K$502,'03_Thresholds_Archetypes'!$A:$M,3,FALSE))</f>
        <v>#N/A</v>
      </c>
      <c r="O502" t="e">
        <f>IF($K$502="","",VLOOKUP($K$502,'03_Thresholds_Archetypes'!$A:$M,4,FALSE))</f>
        <v>#N/A</v>
      </c>
      <c r="P502" t="e">
        <f>IF($K$502="","",VLOOKUP($K$502,'03_Thresholds_Archetypes'!$A:$M,5,FALSE))</f>
        <v>#N/A</v>
      </c>
      <c r="Q502" t="e">
        <f>IF($K$502="","",VLOOKUP($K$502,'03_Thresholds_Archetypes'!$A:$M,6,FALSE))</f>
        <v>#N/A</v>
      </c>
      <c r="R502" t="e">
        <f>IF($K$502="","",VLOOKUP($K$502,'03_Thresholds_Archetypes'!$A:$M,7,FALSE))</f>
        <v>#N/A</v>
      </c>
      <c r="S502" t="e">
        <f>IF($K$502="","",VLOOKUP($K$502,'03_Thresholds_Archetypes'!$A:$M,8,FALSE))</f>
        <v>#N/A</v>
      </c>
      <c r="T502" t="e">
        <f>IF($K$502="","",VLOOKUP($K$502,'03_Thresholds_Archetypes'!$A:$M,9,FALSE))</f>
        <v>#N/A</v>
      </c>
      <c r="U502" t="e">
        <f>IF($K$502="","",VLOOKUP($K$502,'03_Thresholds_Archetypes'!$A:$M,10,FALSE))</f>
        <v>#N/A</v>
      </c>
      <c r="V502" t="e">
        <f>IF($K$502="","",VLOOKUP($K$502,'03_Thresholds_Archetypes'!$A:$M,11,FALSE))</f>
        <v>#N/A</v>
      </c>
      <c r="W502" t="e">
        <f>IF($K$502="","",VLOOKUP($K$502,'03_Thresholds_Archetypes'!$A:$M,12,FALSE))</f>
        <v>#N/A</v>
      </c>
      <c r="X502" t="e">
        <f>IF($K$502="","",VLOOKUP($K$502,'03_Thresholds_Archetypes'!$A:$M,13,FALSE))</f>
        <v>#N/A</v>
      </c>
      <c r="Y502" t="e">
        <f>IF($K$502="","",LOOKUP($L502,$M502:$R502,$S502:$X502))</f>
        <v>#N/A</v>
      </c>
      <c r="Z502">
        <f>IFERROR(VLOOKUP($A$502,'02_Benchmarks_by_NACE'!$A:$J,7,FALSE),"")</f>
        <v>0.5</v>
      </c>
      <c r="AA502">
        <f>IFERROR(VLOOKUP($A$502,'02_Benchmarks_by_NACE'!$A:$J,8,FALSE),"")</f>
        <v>0.75</v>
      </c>
      <c r="AB502">
        <f>IFERROR(VLOOKUP($A$502,'02_Benchmarks_by_NACE'!$A:$J,9,FALSE),"")</f>
        <v>0.9</v>
      </c>
      <c r="AC502">
        <f>IF(Z502="","",IF(LOWER($G$502)="lower_is_better",IF($L502&lt;=Z502*0.4,3,IF($L502&lt;=Z502*0.7,2,IF($L502&lt;=Z502,0,IF($L502&lt;=AB502,-2,-3)))),IF($L502&gt;=Z502*1.6,3,IF($L502&gt;=Z502*1.3,2,IF($L502&gt;=Z502,0,IF($L502&gt;=Z502/2,-2,-3))))))</f>
        <v>-3</v>
      </c>
      <c r="AD502" t="e">
        <f>IF($K$502&lt;&gt;"",Y502,IF(Z502&lt;&gt;"",AC502,""))</f>
        <v>#N/A</v>
      </c>
      <c r="AE502" t="e">
        <f>IF(AD502="","",VLOOKUP(AD502,'04_WUStG_Mapping'!$A:$B,2,TRUE))</f>
        <v>#N/A</v>
      </c>
    </row>
    <row r="503" spans="1:31" x14ac:dyDescent="0.2">
      <c r="A503" t="s">
        <v>515</v>
      </c>
      <c r="B503" t="s">
        <v>654</v>
      </c>
      <c r="C503" t="s">
        <v>739</v>
      </c>
      <c r="D503" t="s">
        <v>905</v>
      </c>
      <c r="E503" t="s">
        <v>1439</v>
      </c>
      <c r="F503" t="s">
        <v>1606</v>
      </c>
      <c r="G503" t="s">
        <v>1627</v>
      </c>
      <c r="H503" t="s">
        <v>1659</v>
      </c>
      <c r="I503" t="s">
        <v>1685</v>
      </c>
      <c r="J503" t="s">
        <v>1700</v>
      </c>
      <c r="K503" t="s">
        <v>1755</v>
      </c>
      <c r="M503">
        <f>IF($K$503="","",VLOOKUP($K$503,'03_Thresholds_Archetypes'!$A:$M,2,FALSE))</f>
        <v>0</v>
      </c>
      <c r="N503">
        <f>IF($K$503="","",VLOOKUP($K$503,'03_Thresholds_Archetypes'!$A:$M,3,FALSE))</f>
        <v>1</v>
      </c>
      <c r="O503">
        <f>IF($K$503="","",VLOOKUP($K$503,'03_Thresholds_Archetypes'!$A:$M,4,FALSE))</f>
        <v>3</v>
      </c>
      <c r="P503">
        <f>IF($K$503="","",VLOOKUP($K$503,'03_Thresholds_Archetypes'!$A:$M,5,FALSE))</f>
        <v>5</v>
      </c>
      <c r="Q503">
        <f>IF($K$503="","",VLOOKUP($K$503,'03_Thresholds_Archetypes'!$A:$M,6,FALSE))</f>
        <v>1000000000</v>
      </c>
      <c r="R503">
        <f>IF($K$503="","",VLOOKUP($K$503,'03_Thresholds_Archetypes'!$A:$M,7,FALSE))</f>
        <v>1000000000</v>
      </c>
      <c r="S503">
        <f>IF($K$503="","",VLOOKUP($K$503,'03_Thresholds_Archetypes'!$A:$M,8,FALSE))</f>
        <v>3</v>
      </c>
      <c r="T503">
        <f>IF($K$503="","",VLOOKUP($K$503,'03_Thresholds_Archetypes'!$A:$M,9,FALSE))</f>
        <v>2</v>
      </c>
      <c r="U503">
        <f>IF($K$503="","",VLOOKUP($K$503,'03_Thresholds_Archetypes'!$A:$M,10,FALSE))</f>
        <v>0</v>
      </c>
      <c r="V503">
        <f>IF($K$503="","",VLOOKUP($K$503,'03_Thresholds_Archetypes'!$A:$M,11,FALSE))</f>
        <v>-2</v>
      </c>
      <c r="W503">
        <f>IF($K$503="","",VLOOKUP($K$503,'03_Thresholds_Archetypes'!$A:$M,12,FALSE))</f>
        <v>-3</v>
      </c>
      <c r="X503">
        <f>IF($K$503="","",VLOOKUP($K$503,'03_Thresholds_Archetypes'!$A:$M,13,FALSE))</f>
        <v>-3</v>
      </c>
      <c r="Y503">
        <f>IF($K$503="","",LOOKUP($L503,$M503:$R503,$S503:$X503))</f>
        <v>3</v>
      </c>
      <c r="Z503">
        <f>IFERROR(VLOOKUP($A$503,'02_Benchmarks_by_NACE'!$A:$J,7,FALSE),"")</f>
        <v>0.5</v>
      </c>
      <c r="AA503">
        <f>IFERROR(VLOOKUP($A$503,'02_Benchmarks_by_NACE'!$A:$J,8,FALSE),"")</f>
        <v>0.75</v>
      </c>
      <c r="AB503">
        <f>IFERROR(VLOOKUP($A$503,'02_Benchmarks_by_NACE'!$A:$J,9,FALSE),"")</f>
        <v>1.25</v>
      </c>
      <c r="AC503">
        <f>IF(Z503="","",IF(LOWER($G$503)="lower_is_better",IF($L503&lt;=Z503*0.4,3,IF($L503&lt;=Z503*0.7,2,IF($L503&lt;=Z503,0,IF($L503&lt;=AB503,-2,-3)))),IF($L503&gt;=Z503*1.6,3,IF($L503&gt;=Z503*1.3,2,IF($L503&gt;=Z503,0,IF($L503&gt;=Z503/2,-2,-3))))))</f>
        <v>3</v>
      </c>
      <c r="AD503">
        <f>IF($K$503&lt;&gt;"",Y503,IF(Z503&lt;&gt;"",AC503,""))</f>
        <v>3</v>
      </c>
      <c r="AE503">
        <f>IF(AD503="","",VLOOKUP(AD503,'04_WUStG_Mapping'!$A:$B,2,TRUE))</f>
        <v>0</v>
      </c>
    </row>
    <row r="504" spans="1:31" x14ac:dyDescent="0.2">
      <c r="A504" t="s">
        <v>516</v>
      </c>
      <c r="B504" t="s">
        <v>654</v>
      </c>
      <c r="C504" t="s">
        <v>739</v>
      </c>
      <c r="D504" t="s">
        <v>905</v>
      </c>
      <c r="E504" t="s">
        <v>1440</v>
      </c>
      <c r="F504" t="s">
        <v>1607</v>
      </c>
      <c r="G504" t="s">
        <v>1626</v>
      </c>
      <c r="H504" t="s">
        <v>1660</v>
      </c>
      <c r="I504" t="s">
        <v>1685</v>
      </c>
      <c r="J504" t="s">
        <v>1700</v>
      </c>
      <c r="K504" t="s">
        <v>1774</v>
      </c>
      <c r="M504" t="e">
        <f>IF($K$504="","",VLOOKUP($K$504,'03_Thresholds_Archetypes'!$A:$M,2,FALSE))</f>
        <v>#N/A</v>
      </c>
      <c r="N504" t="e">
        <f>IF($K$504="","",VLOOKUP($K$504,'03_Thresholds_Archetypes'!$A:$M,3,FALSE))</f>
        <v>#N/A</v>
      </c>
      <c r="O504" t="e">
        <f>IF($K$504="","",VLOOKUP($K$504,'03_Thresholds_Archetypes'!$A:$M,4,FALSE))</f>
        <v>#N/A</v>
      </c>
      <c r="P504" t="e">
        <f>IF($K$504="","",VLOOKUP($K$504,'03_Thresholds_Archetypes'!$A:$M,5,FALSE))</f>
        <v>#N/A</v>
      </c>
      <c r="Q504" t="e">
        <f>IF($K$504="","",VLOOKUP($K$504,'03_Thresholds_Archetypes'!$A:$M,6,FALSE))</f>
        <v>#N/A</v>
      </c>
      <c r="R504" t="e">
        <f>IF($K$504="","",VLOOKUP($K$504,'03_Thresholds_Archetypes'!$A:$M,7,FALSE))</f>
        <v>#N/A</v>
      </c>
      <c r="S504" t="e">
        <f>IF($K$504="","",VLOOKUP($K$504,'03_Thresholds_Archetypes'!$A:$M,8,FALSE))</f>
        <v>#N/A</v>
      </c>
      <c r="T504" t="e">
        <f>IF($K$504="","",VLOOKUP($K$504,'03_Thresholds_Archetypes'!$A:$M,9,FALSE))</f>
        <v>#N/A</v>
      </c>
      <c r="U504" t="e">
        <f>IF($K$504="","",VLOOKUP($K$504,'03_Thresholds_Archetypes'!$A:$M,10,FALSE))</f>
        <v>#N/A</v>
      </c>
      <c r="V504" t="e">
        <f>IF($K$504="","",VLOOKUP($K$504,'03_Thresholds_Archetypes'!$A:$M,11,FALSE))</f>
        <v>#N/A</v>
      </c>
      <c r="W504" t="e">
        <f>IF($K$504="","",VLOOKUP($K$504,'03_Thresholds_Archetypes'!$A:$M,12,FALSE))</f>
        <v>#N/A</v>
      </c>
      <c r="X504" t="e">
        <f>IF($K$504="","",VLOOKUP($K$504,'03_Thresholds_Archetypes'!$A:$M,13,FALSE))</f>
        <v>#N/A</v>
      </c>
      <c r="Y504" t="e">
        <f>IF($K$504="","",LOOKUP($L504,$M504:$R504,$S504:$X504))</f>
        <v>#N/A</v>
      </c>
      <c r="Z504">
        <f>IFERROR(VLOOKUP($A$504,'02_Benchmarks_by_NACE'!$A:$J,7,FALSE),"")</f>
        <v>0.66999999999999993</v>
      </c>
      <c r="AA504">
        <f>IFERROR(VLOOKUP($A$504,'02_Benchmarks_by_NACE'!$A:$J,8,FALSE),"")</f>
        <v>1</v>
      </c>
      <c r="AB504">
        <f>IFERROR(VLOOKUP($A$504,'02_Benchmarks_by_NACE'!$A:$J,9,FALSE),"")</f>
        <v>1</v>
      </c>
      <c r="AC504">
        <f>IF(Z504="","",IF(LOWER($G$504)="lower_is_better",IF($L504&lt;=Z504*0.4,3,IF($L504&lt;=Z504*0.7,2,IF($L504&lt;=Z504,0,IF($L504&lt;=AB504,-2,-3)))),IF($L504&gt;=Z504*1.6,3,IF($L504&gt;=Z504*1.3,2,IF($L504&gt;=Z504,0,IF($L504&gt;=Z504/2,-2,-3))))))</f>
        <v>-3</v>
      </c>
      <c r="AD504" t="e">
        <f>IF($K$504&lt;&gt;"",Y504,IF(Z504&lt;&gt;"",AC504,""))</f>
        <v>#N/A</v>
      </c>
      <c r="AE504" t="e">
        <f>IF(AD504="","",VLOOKUP(AD504,'04_WUStG_Mapping'!$A:$B,2,TRUE))</f>
        <v>#N/A</v>
      </c>
    </row>
    <row r="505" spans="1:31" x14ac:dyDescent="0.2">
      <c r="A505" t="s">
        <v>517</v>
      </c>
      <c r="B505" t="s">
        <v>654</v>
      </c>
      <c r="C505" t="s">
        <v>739</v>
      </c>
      <c r="D505" t="s">
        <v>905</v>
      </c>
      <c r="E505" t="s">
        <v>1441</v>
      </c>
      <c r="F505" t="s">
        <v>1607</v>
      </c>
      <c r="G505" t="s">
        <v>1626</v>
      </c>
      <c r="H505" t="s">
        <v>1661</v>
      </c>
      <c r="I505" t="s">
        <v>1685</v>
      </c>
      <c r="J505" t="s">
        <v>1700</v>
      </c>
      <c r="K505" t="s">
        <v>1774</v>
      </c>
      <c r="M505" t="e">
        <f>IF($K$505="","",VLOOKUP($K$505,'03_Thresholds_Archetypes'!$A:$M,2,FALSE))</f>
        <v>#N/A</v>
      </c>
      <c r="N505" t="e">
        <f>IF($K$505="","",VLOOKUP($K$505,'03_Thresholds_Archetypes'!$A:$M,3,FALSE))</f>
        <v>#N/A</v>
      </c>
      <c r="O505" t="e">
        <f>IF($K$505="","",VLOOKUP($K$505,'03_Thresholds_Archetypes'!$A:$M,4,FALSE))</f>
        <v>#N/A</v>
      </c>
      <c r="P505" t="e">
        <f>IF($K$505="","",VLOOKUP($K$505,'03_Thresholds_Archetypes'!$A:$M,5,FALSE))</f>
        <v>#N/A</v>
      </c>
      <c r="Q505" t="e">
        <f>IF($K$505="","",VLOOKUP($K$505,'03_Thresholds_Archetypes'!$A:$M,6,FALSE))</f>
        <v>#N/A</v>
      </c>
      <c r="R505" t="e">
        <f>IF($K$505="","",VLOOKUP($K$505,'03_Thresholds_Archetypes'!$A:$M,7,FALSE))</f>
        <v>#N/A</v>
      </c>
      <c r="S505" t="e">
        <f>IF($K$505="","",VLOOKUP($K$505,'03_Thresholds_Archetypes'!$A:$M,8,FALSE))</f>
        <v>#N/A</v>
      </c>
      <c r="T505" t="e">
        <f>IF($K$505="","",VLOOKUP($K$505,'03_Thresholds_Archetypes'!$A:$M,9,FALSE))</f>
        <v>#N/A</v>
      </c>
      <c r="U505" t="e">
        <f>IF($K$505="","",VLOOKUP($K$505,'03_Thresholds_Archetypes'!$A:$M,10,FALSE))</f>
        <v>#N/A</v>
      </c>
      <c r="V505" t="e">
        <f>IF($K$505="","",VLOOKUP($K$505,'03_Thresholds_Archetypes'!$A:$M,11,FALSE))</f>
        <v>#N/A</v>
      </c>
      <c r="W505" t="e">
        <f>IF($K$505="","",VLOOKUP($K$505,'03_Thresholds_Archetypes'!$A:$M,12,FALSE))</f>
        <v>#N/A</v>
      </c>
      <c r="X505" t="e">
        <f>IF($K$505="","",VLOOKUP($K$505,'03_Thresholds_Archetypes'!$A:$M,13,FALSE))</f>
        <v>#N/A</v>
      </c>
      <c r="Y505" t="e">
        <f>IF($K$505="","",LOOKUP($L505,$M505:$R505,$S505:$X505))</f>
        <v>#N/A</v>
      </c>
      <c r="Z505">
        <f>IFERROR(VLOOKUP($A$505,'02_Benchmarks_by_NACE'!$A:$J,7,FALSE),"")</f>
        <v>0.5</v>
      </c>
      <c r="AA505">
        <f>IFERROR(VLOOKUP($A$505,'02_Benchmarks_by_NACE'!$A:$J,8,FALSE),"")</f>
        <v>0.75</v>
      </c>
      <c r="AB505">
        <f>IFERROR(VLOOKUP($A$505,'02_Benchmarks_by_NACE'!$A:$J,9,FALSE),"")</f>
        <v>0.9</v>
      </c>
      <c r="AC505">
        <f>IF(Z505="","",IF(LOWER($G$505)="lower_is_better",IF($L505&lt;=Z505*0.4,3,IF($L505&lt;=Z505*0.7,2,IF($L505&lt;=Z505,0,IF($L505&lt;=AB505,-2,-3)))),IF($L505&gt;=Z505*1.6,3,IF($L505&gt;=Z505*1.3,2,IF($L505&gt;=Z505,0,IF($L505&gt;=Z505/2,-2,-3))))))</f>
        <v>-3</v>
      </c>
      <c r="AD505" t="e">
        <f>IF($K$505&lt;&gt;"",Y505,IF(Z505&lt;&gt;"",AC505,""))</f>
        <v>#N/A</v>
      </c>
      <c r="AE505" t="e">
        <f>IF(AD505="","",VLOOKUP(AD505,'04_WUStG_Mapping'!$A:$B,2,TRUE))</f>
        <v>#N/A</v>
      </c>
    </row>
    <row r="506" spans="1:31" x14ac:dyDescent="0.2">
      <c r="A506" t="s">
        <v>518</v>
      </c>
      <c r="B506" t="s">
        <v>654</v>
      </c>
      <c r="C506" t="s">
        <v>739</v>
      </c>
      <c r="D506" t="s">
        <v>906</v>
      </c>
      <c r="E506" t="s">
        <v>1442</v>
      </c>
      <c r="F506" t="s">
        <v>1602</v>
      </c>
      <c r="G506" t="s">
        <v>1626</v>
      </c>
      <c r="H506" t="s">
        <v>1655</v>
      </c>
      <c r="I506" t="s">
        <v>1683</v>
      </c>
      <c r="J506" t="s">
        <v>1698</v>
      </c>
      <c r="K506" t="s">
        <v>1753</v>
      </c>
      <c r="M506">
        <f>IF($K$506="","",VLOOKUP($K$506,'03_Thresholds_Archetypes'!$A:$M,2,FALSE))</f>
        <v>0</v>
      </c>
      <c r="N506">
        <f>IF($K$506="","",VLOOKUP($K$506,'03_Thresholds_Archetypes'!$A:$M,3,FALSE))</f>
        <v>30</v>
      </c>
      <c r="O506">
        <f>IF($K$506="","",VLOOKUP($K$506,'03_Thresholds_Archetypes'!$A:$M,4,FALSE))</f>
        <v>50</v>
      </c>
      <c r="P506">
        <f>IF($K$506="","",VLOOKUP($K$506,'03_Thresholds_Archetypes'!$A:$M,5,FALSE))</f>
        <v>70</v>
      </c>
      <c r="Q506">
        <f>IF($K$506="","",VLOOKUP($K$506,'03_Thresholds_Archetypes'!$A:$M,6,FALSE))</f>
        <v>90</v>
      </c>
      <c r="R506">
        <f>IF($K$506="","",VLOOKUP($K$506,'03_Thresholds_Archetypes'!$A:$M,7,FALSE))</f>
        <v>1000000000</v>
      </c>
      <c r="S506">
        <f>IF($K$506="","",VLOOKUP($K$506,'03_Thresholds_Archetypes'!$A:$M,8,FALSE))</f>
        <v>-3</v>
      </c>
      <c r="T506">
        <f>IF($K$506="","",VLOOKUP($K$506,'03_Thresholds_Archetypes'!$A:$M,9,FALSE))</f>
        <v>-2</v>
      </c>
      <c r="U506">
        <f>IF($K$506="","",VLOOKUP($K$506,'03_Thresholds_Archetypes'!$A:$M,10,FALSE))</f>
        <v>0</v>
      </c>
      <c r="V506">
        <f>IF($K$506="","",VLOOKUP($K$506,'03_Thresholds_Archetypes'!$A:$M,11,FALSE))</f>
        <v>2</v>
      </c>
      <c r="W506">
        <f>IF($K$506="","",VLOOKUP($K$506,'03_Thresholds_Archetypes'!$A:$M,12,FALSE))</f>
        <v>3</v>
      </c>
      <c r="X506">
        <f>IF($K$506="","",VLOOKUP($K$506,'03_Thresholds_Archetypes'!$A:$M,13,FALSE))</f>
        <v>3</v>
      </c>
      <c r="Y506">
        <f>IF($K$506="","",LOOKUP($L506,$M506:$R506,$S506:$X506))</f>
        <v>-3</v>
      </c>
      <c r="Z506">
        <f>IFERROR(VLOOKUP($A$506,'02_Benchmarks_by_NACE'!$A:$J,7,FALSE),"")</f>
        <v>59.5</v>
      </c>
      <c r="AA506">
        <f>IFERROR(VLOOKUP($A$506,'02_Benchmarks_by_NACE'!$A:$J,8,FALSE),"")</f>
        <v>89.25</v>
      </c>
      <c r="AB506">
        <f>IFERROR(VLOOKUP($A$506,'02_Benchmarks_by_NACE'!$A:$J,9,FALSE),"")</f>
        <v>100</v>
      </c>
      <c r="AC506">
        <f>IF(Z506="","",IF(LOWER($G$506)="lower_is_better",IF($L506&lt;=Z506*0.4,3,IF($L506&lt;=Z506*0.7,2,IF($L506&lt;=Z506,0,IF($L506&lt;=AB506,-2,-3)))),IF($L506&gt;=Z506*1.6,3,IF($L506&gt;=Z506*1.3,2,IF($L506&gt;=Z506,0,IF($L506&gt;=Z506/2,-2,-3))))))</f>
        <v>-3</v>
      </c>
      <c r="AD506">
        <f>IF($K$506&lt;&gt;"",Y506,IF(Z506&lt;&gt;"",AC506,""))</f>
        <v>-3</v>
      </c>
      <c r="AE506">
        <f>IF(AD506="","",VLOOKUP(AD506,'04_WUStG_Mapping'!$A:$B,2,TRUE))</f>
        <v>25</v>
      </c>
    </row>
    <row r="507" spans="1:31" x14ac:dyDescent="0.2">
      <c r="A507" t="s">
        <v>519</v>
      </c>
      <c r="B507" t="s">
        <v>654</v>
      </c>
      <c r="C507" t="s">
        <v>739</v>
      </c>
      <c r="D507" t="s">
        <v>906</v>
      </c>
      <c r="E507" t="s">
        <v>1443</v>
      </c>
      <c r="F507" t="s">
        <v>1604</v>
      </c>
      <c r="G507" t="s">
        <v>1626</v>
      </c>
      <c r="H507" t="s">
        <v>1657</v>
      </c>
      <c r="I507" t="s">
        <v>1683</v>
      </c>
      <c r="J507" t="s">
        <v>1698</v>
      </c>
      <c r="K507" t="s">
        <v>1753</v>
      </c>
      <c r="M507">
        <f>IF($K$507="","",VLOOKUP($K$507,'03_Thresholds_Archetypes'!$A:$M,2,FALSE))</f>
        <v>0</v>
      </c>
      <c r="N507">
        <f>IF($K$507="","",VLOOKUP($K$507,'03_Thresholds_Archetypes'!$A:$M,3,FALSE))</f>
        <v>30</v>
      </c>
      <c r="O507">
        <f>IF($K$507="","",VLOOKUP($K$507,'03_Thresholds_Archetypes'!$A:$M,4,FALSE))</f>
        <v>50</v>
      </c>
      <c r="P507">
        <f>IF($K$507="","",VLOOKUP($K$507,'03_Thresholds_Archetypes'!$A:$M,5,FALSE))</f>
        <v>70</v>
      </c>
      <c r="Q507">
        <f>IF($K$507="","",VLOOKUP($K$507,'03_Thresholds_Archetypes'!$A:$M,6,FALSE))</f>
        <v>90</v>
      </c>
      <c r="R507">
        <f>IF($K$507="","",VLOOKUP($K$507,'03_Thresholds_Archetypes'!$A:$M,7,FALSE))</f>
        <v>1000000000</v>
      </c>
      <c r="S507">
        <f>IF($K$507="","",VLOOKUP($K$507,'03_Thresholds_Archetypes'!$A:$M,8,FALSE))</f>
        <v>-3</v>
      </c>
      <c r="T507">
        <f>IF($K$507="","",VLOOKUP($K$507,'03_Thresholds_Archetypes'!$A:$M,9,FALSE))</f>
        <v>-2</v>
      </c>
      <c r="U507">
        <f>IF($K$507="","",VLOOKUP($K$507,'03_Thresholds_Archetypes'!$A:$M,10,FALSE))</f>
        <v>0</v>
      </c>
      <c r="V507">
        <f>IF($K$507="","",VLOOKUP($K$507,'03_Thresholds_Archetypes'!$A:$M,11,FALSE))</f>
        <v>2</v>
      </c>
      <c r="W507">
        <f>IF($K$507="","",VLOOKUP($K$507,'03_Thresholds_Archetypes'!$A:$M,12,FALSE))</f>
        <v>3</v>
      </c>
      <c r="X507">
        <f>IF($K$507="","",VLOOKUP($K$507,'03_Thresholds_Archetypes'!$A:$M,13,FALSE))</f>
        <v>3</v>
      </c>
      <c r="Y507">
        <f>IF($K$507="","",LOOKUP($L507,$M507:$R507,$S507:$X507))</f>
        <v>-3</v>
      </c>
      <c r="Z507">
        <f>IFERROR(VLOOKUP($A$507,'02_Benchmarks_by_NACE'!$A:$J,7,FALSE),"")</f>
        <v>82</v>
      </c>
      <c r="AA507">
        <f>IFERROR(VLOOKUP($A$507,'02_Benchmarks_by_NACE'!$A:$J,8,FALSE),"")</f>
        <v>100</v>
      </c>
      <c r="AB507">
        <f>IFERROR(VLOOKUP($A$507,'02_Benchmarks_by_NACE'!$A:$J,9,FALSE),"")</f>
        <v>100</v>
      </c>
      <c r="AC507">
        <f>IF(Z507="","",IF(LOWER($G$507)="lower_is_better",IF($L507&lt;=Z507*0.4,3,IF($L507&lt;=Z507*0.7,2,IF($L507&lt;=Z507,0,IF($L507&lt;=AB507,-2,-3)))),IF($L507&gt;=Z507*1.6,3,IF($L507&gt;=Z507*1.3,2,IF($L507&gt;=Z507,0,IF($L507&gt;=Z507/2,-2,-3))))))</f>
        <v>-3</v>
      </c>
      <c r="AD507">
        <f>IF($K$507&lt;&gt;"",Y507,IF(Z507&lt;&gt;"",AC507,""))</f>
        <v>-3</v>
      </c>
      <c r="AE507">
        <f>IF(AD507="","",VLOOKUP(AD507,'04_WUStG_Mapping'!$A:$B,2,TRUE))</f>
        <v>25</v>
      </c>
    </row>
    <row r="508" spans="1:31" x14ac:dyDescent="0.2">
      <c r="A508" t="s">
        <v>520</v>
      </c>
      <c r="B508" t="s">
        <v>654</v>
      </c>
      <c r="C508" t="s">
        <v>739</v>
      </c>
      <c r="D508" t="s">
        <v>906</v>
      </c>
      <c r="E508" t="s">
        <v>1444</v>
      </c>
      <c r="F508" t="s">
        <v>1605</v>
      </c>
      <c r="G508" t="s">
        <v>1626</v>
      </c>
      <c r="H508" t="s">
        <v>1658</v>
      </c>
      <c r="I508" t="s">
        <v>1684</v>
      </c>
      <c r="J508" t="s">
        <v>1698</v>
      </c>
      <c r="K508" t="s">
        <v>1753</v>
      </c>
      <c r="M508">
        <f>IF($K$508="","",VLOOKUP($K$508,'03_Thresholds_Archetypes'!$A:$M,2,FALSE))</f>
        <v>0</v>
      </c>
      <c r="N508">
        <f>IF($K$508="","",VLOOKUP($K$508,'03_Thresholds_Archetypes'!$A:$M,3,FALSE))</f>
        <v>30</v>
      </c>
      <c r="O508">
        <f>IF($K$508="","",VLOOKUP($K$508,'03_Thresholds_Archetypes'!$A:$M,4,FALSE))</f>
        <v>50</v>
      </c>
      <c r="P508">
        <f>IF($K$508="","",VLOOKUP($K$508,'03_Thresholds_Archetypes'!$A:$M,5,FALSE))</f>
        <v>70</v>
      </c>
      <c r="Q508">
        <f>IF($K$508="","",VLOOKUP($K$508,'03_Thresholds_Archetypes'!$A:$M,6,FALSE))</f>
        <v>90</v>
      </c>
      <c r="R508">
        <f>IF($K$508="","",VLOOKUP($K$508,'03_Thresholds_Archetypes'!$A:$M,7,FALSE))</f>
        <v>1000000000</v>
      </c>
      <c r="S508">
        <f>IF($K$508="","",VLOOKUP($K$508,'03_Thresholds_Archetypes'!$A:$M,8,FALSE))</f>
        <v>-3</v>
      </c>
      <c r="T508">
        <f>IF($K$508="","",VLOOKUP($K$508,'03_Thresholds_Archetypes'!$A:$M,9,FALSE))</f>
        <v>-2</v>
      </c>
      <c r="U508">
        <f>IF($K$508="","",VLOOKUP($K$508,'03_Thresholds_Archetypes'!$A:$M,10,FALSE))</f>
        <v>0</v>
      </c>
      <c r="V508">
        <f>IF($K$508="","",VLOOKUP($K$508,'03_Thresholds_Archetypes'!$A:$M,11,FALSE))</f>
        <v>2</v>
      </c>
      <c r="W508">
        <f>IF($K$508="","",VLOOKUP($K$508,'03_Thresholds_Archetypes'!$A:$M,12,FALSE))</f>
        <v>3</v>
      </c>
      <c r="X508">
        <f>IF($K$508="","",VLOOKUP($K$508,'03_Thresholds_Archetypes'!$A:$M,13,FALSE))</f>
        <v>3</v>
      </c>
      <c r="Y508">
        <f>IF($K$508="","",LOOKUP($L508,$M508:$R508,$S508:$X508))</f>
        <v>-3</v>
      </c>
      <c r="Z508">
        <f>IFERROR(VLOOKUP($A$508,'02_Benchmarks_by_NACE'!$A:$J,7,FALSE),"")</f>
        <v>49.5</v>
      </c>
      <c r="AA508">
        <f>IFERROR(VLOOKUP($A$508,'02_Benchmarks_by_NACE'!$A:$J,8,FALSE),"")</f>
        <v>74.25</v>
      </c>
      <c r="AB508">
        <f>IFERROR(VLOOKUP($A$508,'02_Benchmarks_by_NACE'!$A:$J,9,FALSE),"")</f>
        <v>100</v>
      </c>
      <c r="AC508">
        <f>IF(Z508="","",IF(LOWER($G$508)="lower_is_better",IF($L508&lt;=Z508*0.4,3,IF($L508&lt;=Z508*0.7,2,IF($L508&lt;=Z508,0,IF($L508&lt;=AB508,-2,-3)))),IF($L508&gt;=Z508*1.6,3,IF($L508&gt;=Z508*1.3,2,IF($L508&gt;=Z508,0,IF($L508&gt;=Z508/2,-2,-3))))))</f>
        <v>-3</v>
      </c>
      <c r="AD508">
        <f>IF($K$508&lt;&gt;"",Y508,IF(Z508&lt;&gt;"",AC508,""))</f>
        <v>-3</v>
      </c>
      <c r="AE508">
        <f>IF(AD508="","",VLOOKUP(AD508,'04_WUStG_Mapping'!$A:$B,2,TRUE))</f>
        <v>25</v>
      </c>
    </row>
    <row r="509" spans="1:31" x14ac:dyDescent="0.2">
      <c r="A509" t="s">
        <v>521</v>
      </c>
      <c r="B509" t="s">
        <v>654</v>
      </c>
      <c r="C509" t="s">
        <v>739</v>
      </c>
      <c r="D509" t="s">
        <v>907</v>
      </c>
      <c r="E509" t="s">
        <v>1445</v>
      </c>
      <c r="F509" t="s">
        <v>1606</v>
      </c>
      <c r="G509" t="s">
        <v>1627</v>
      </c>
      <c r="H509" t="s">
        <v>1659</v>
      </c>
      <c r="I509" t="s">
        <v>1685</v>
      </c>
      <c r="J509" t="s">
        <v>1700</v>
      </c>
      <c r="K509" t="s">
        <v>1755</v>
      </c>
      <c r="M509">
        <f>IF($K$509="","",VLOOKUP($K$509,'03_Thresholds_Archetypes'!$A:$M,2,FALSE))</f>
        <v>0</v>
      </c>
      <c r="N509">
        <f>IF($K$509="","",VLOOKUP($K$509,'03_Thresholds_Archetypes'!$A:$M,3,FALSE))</f>
        <v>1</v>
      </c>
      <c r="O509">
        <f>IF($K$509="","",VLOOKUP($K$509,'03_Thresholds_Archetypes'!$A:$M,4,FALSE))</f>
        <v>3</v>
      </c>
      <c r="P509">
        <f>IF($K$509="","",VLOOKUP($K$509,'03_Thresholds_Archetypes'!$A:$M,5,FALSE))</f>
        <v>5</v>
      </c>
      <c r="Q509">
        <f>IF($K$509="","",VLOOKUP($K$509,'03_Thresholds_Archetypes'!$A:$M,6,FALSE))</f>
        <v>1000000000</v>
      </c>
      <c r="R509">
        <f>IF($K$509="","",VLOOKUP($K$509,'03_Thresholds_Archetypes'!$A:$M,7,FALSE))</f>
        <v>1000000000</v>
      </c>
      <c r="S509">
        <f>IF($K$509="","",VLOOKUP($K$509,'03_Thresholds_Archetypes'!$A:$M,8,FALSE))</f>
        <v>3</v>
      </c>
      <c r="T509">
        <f>IF($K$509="","",VLOOKUP($K$509,'03_Thresholds_Archetypes'!$A:$M,9,FALSE))</f>
        <v>2</v>
      </c>
      <c r="U509">
        <f>IF($K$509="","",VLOOKUP($K$509,'03_Thresholds_Archetypes'!$A:$M,10,FALSE))</f>
        <v>0</v>
      </c>
      <c r="V509">
        <f>IF($K$509="","",VLOOKUP($K$509,'03_Thresholds_Archetypes'!$A:$M,11,FALSE))</f>
        <v>-2</v>
      </c>
      <c r="W509">
        <f>IF($K$509="","",VLOOKUP($K$509,'03_Thresholds_Archetypes'!$A:$M,12,FALSE))</f>
        <v>-3</v>
      </c>
      <c r="X509">
        <f>IF($K$509="","",VLOOKUP($K$509,'03_Thresholds_Archetypes'!$A:$M,13,FALSE))</f>
        <v>-3</v>
      </c>
      <c r="Y509">
        <f>IF($K$509="","",LOOKUP($L509,$M509:$R509,$S509:$X509))</f>
        <v>3</v>
      </c>
      <c r="Z509">
        <f>IFERROR(VLOOKUP($A$509,'02_Benchmarks_by_NACE'!$A:$J,7,FALSE),"")</f>
        <v>0.5</v>
      </c>
      <c r="AA509">
        <f>IFERROR(VLOOKUP($A$509,'02_Benchmarks_by_NACE'!$A:$J,8,FALSE),"")</f>
        <v>0.75</v>
      </c>
      <c r="AB509">
        <f>IFERROR(VLOOKUP($A$509,'02_Benchmarks_by_NACE'!$A:$J,9,FALSE),"")</f>
        <v>1.25</v>
      </c>
      <c r="AC509">
        <f>IF(Z509="","",IF(LOWER($G$509)="lower_is_better",IF($L509&lt;=Z509*0.4,3,IF($L509&lt;=Z509*0.7,2,IF($L509&lt;=Z509,0,IF($L509&lt;=AB509,-2,-3)))),IF($L509&gt;=Z509*1.6,3,IF($L509&gt;=Z509*1.3,2,IF($L509&gt;=Z509,0,IF($L509&gt;=Z509/2,-2,-3))))))</f>
        <v>3</v>
      </c>
      <c r="AD509">
        <f>IF($K$509&lt;&gt;"",Y509,IF(Z509&lt;&gt;"",AC509,""))</f>
        <v>3</v>
      </c>
      <c r="AE509">
        <f>IF(AD509="","",VLOOKUP(AD509,'04_WUStG_Mapping'!$A:$B,2,TRUE))</f>
        <v>0</v>
      </c>
    </row>
    <row r="510" spans="1:31" x14ac:dyDescent="0.2">
      <c r="A510" t="s">
        <v>522</v>
      </c>
      <c r="B510" t="s">
        <v>654</v>
      </c>
      <c r="C510" t="s">
        <v>739</v>
      </c>
      <c r="D510" t="s">
        <v>907</v>
      </c>
      <c r="E510" t="s">
        <v>1446</v>
      </c>
      <c r="F510" t="s">
        <v>1607</v>
      </c>
      <c r="G510" t="s">
        <v>1626</v>
      </c>
      <c r="H510" t="s">
        <v>1660</v>
      </c>
      <c r="I510" t="s">
        <v>1685</v>
      </c>
      <c r="J510" t="s">
        <v>1700</v>
      </c>
      <c r="K510" t="s">
        <v>1774</v>
      </c>
      <c r="M510" t="e">
        <f>IF($K$510="","",VLOOKUP($K$510,'03_Thresholds_Archetypes'!$A:$M,2,FALSE))</f>
        <v>#N/A</v>
      </c>
      <c r="N510" t="e">
        <f>IF($K$510="","",VLOOKUP($K$510,'03_Thresholds_Archetypes'!$A:$M,3,FALSE))</f>
        <v>#N/A</v>
      </c>
      <c r="O510" t="e">
        <f>IF($K$510="","",VLOOKUP($K$510,'03_Thresholds_Archetypes'!$A:$M,4,FALSE))</f>
        <v>#N/A</v>
      </c>
      <c r="P510" t="e">
        <f>IF($K$510="","",VLOOKUP($K$510,'03_Thresholds_Archetypes'!$A:$M,5,FALSE))</f>
        <v>#N/A</v>
      </c>
      <c r="Q510" t="e">
        <f>IF($K$510="","",VLOOKUP($K$510,'03_Thresholds_Archetypes'!$A:$M,6,FALSE))</f>
        <v>#N/A</v>
      </c>
      <c r="R510" t="e">
        <f>IF($K$510="","",VLOOKUP($K$510,'03_Thresholds_Archetypes'!$A:$M,7,FALSE))</f>
        <v>#N/A</v>
      </c>
      <c r="S510" t="e">
        <f>IF($K$510="","",VLOOKUP($K$510,'03_Thresholds_Archetypes'!$A:$M,8,FALSE))</f>
        <v>#N/A</v>
      </c>
      <c r="T510" t="e">
        <f>IF($K$510="","",VLOOKUP($K$510,'03_Thresholds_Archetypes'!$A:$M,9,FALSE))</f>
        <v>#N/A</v>
      </c>
      <c r="U510" t="e">
        <f>IF($K$510="","",VLOOKUP($K$510,'03_Thresholds_Archetypes'!$A:$M,10,FALSE))</f>
        <v>#N/A</v>
      </c>
      <c r="V510" t="e">
        <f>IF($K$510="","",VLOOKUP($K$510,'03_Thresholds_Archetypes'!$A:$M,11,FALSE))</f>
        <v>#N/A</v>
      </c>
      <c r="W510" t="e">
        <f>IF($K$510="","",VLOOKUP($K$510,'03_Thresholds_Archetypes'!$A:$M,12,FALSE))</f>
        <v>#N/A</v>
      </c>
      <c r="X510" t="e">
        <f>IF($K$510="","",VLOOKUP($K$510,'03_Thresholds_Archetypes'!$A:$M,13,FALSE))</f>
        <v>#N/A</v>
      </c>
      <c r="Y510" t="e">
        <f>IF($K$510="","",LOOKUP($L510,$M510:$R510,$S510:$X510))</f>
        <v>#N/A</v>
      </c>
      <c r="Z510">
        <f>IFERROR(VLOOKUP($A$510,'02_Benchmarks_by_NACE'!$A:$J,7,FALSE),"")</f>
        <v>0.66999999999999993</v>
      </c>
      <c r="AA510">
        <f>IFERROR(VLOOKUP($A$510,'02_Benchmarks_by_NACE'!$A:$J,8,FALSE),"")</f>
        <v>1</v>
      </c>
      <c r="AB510">
        <f>IFERROR(VLOOKUP($A$510,'02_Benchmarks_by_NACE'!$A:$J,9,FALSE),"")</f>
        <v>1</v>
      </c>
      <c r="AC510">
        <f>IF(Z510="","",IF(LOWER($G$510)="lower_is_better",IF($L510&lt;=Z510*0.4,3,IF($L510&lt;=Z510*0.7,2,IF($L510&lt;=Z510,0,IF($L510&lt;=AB510,-2,-3)))),IF($L510&gt;=Z510*1.6,3,IF($L510&gt;=Z510*1.3,2,IF($L510&gt;=Z510,0,IF($L510&gt;=Z510/2,-2,-3))))))</f>
        <v>-3</v>
      </c>
      <c r="AD510" t="e">
        <f>IF($K$510&lt;&gt;"",Y510,IF(Z510&lt;&gt;"",AC510,""))</f>
        <v>#N/A</v>
      </c>
      <c r="AE510" t="e">
        <f>IF(AD510="","",VLOOKUP(AD510,'04_WUStG_Mapping'!$A:$B,2,TRUE))</f>
        <v>#N/A</v>
      </c>
    </row>
    <row r="511" spans="1:31" x14ac:dyDescent="0.2">
      <c r="A511" t="s">
        <v>523</v>
      </c>
      <c r="B511" t="s">
        <v>654</v>
      </c>
      <c r="C511" t="s">
        <v>739</v>
      </c>
      <c r="D511" t="s">
        <v>907</v>
      </c>
      <c r="E511" t="s">
        <v>1447</v>
      </c>
      <c r="F511" t="s">
        <v>1607</v>
      </c>
      <c r="G511" t="s">
        <v>1626</v>
      </c>
      <c r="H511" t="s">
        <v>1661</v>
      </c>
      <c r="I511" t="s">
        <v>1685</v>
      </c>
      <c r="J511" t="s">
        <v>1700</v>
      </c>
      <c r="K511" t="s">
        <v>1774</v>
      </c>
      <c r="M511" t="e">
        <f>IF($K$511="","",VLOOKUP($K$511,'03_Thresholds_Archetypes'!$A:$M,2,FALSE))</f>
        <v>#N/A</v>
      </c>
      <c r="N511" t="e">
        <f>IF($K$511="","",VLOOKUP($K$511,'03_Thresholds_Archetypes'!$A:$M,3,FALSE))</f>
        <v>#N/A</v>
      </c>
      <c r="O511" t="e">
        <f>IF($K$511="","",VLOOKUP($K$511,'03_Thresholds_Archetypes'!$A:$M,4,FALSE))</f>
        <v>#N/A</v>
      </c>
      <c r="P511" t="e">
        <f>IF($K$511="","",VLOOKUP($K$511,'03_Thresholds_Archetypes'!$A:$M,5,FALSE))</f>
        <v>#N/A</v>
      </c>
      <c r="Q511" t="e">
        <f>IF($K$511="","",VLOOKUP($K$511,'03_Thresholds_Archetypes'!$A:$M,6,FALSE))</f>
        <v>#N/A</v>
      </c>
      <c r="R511" t="e">
        <f>IF($K$511="","",VLOOKUP($K$511,'03_Thresholds_Archetypes'!$A:$M,7,FALSE))</f>
        <v>#N/A</v>
      </c>
      <c r="S511" t="e">
        <f>IF($K$511="","",VLOOKUP($K$511,'03_Thresholds_Archetypes'!$A:$M,8,FALSE))</f>
        <v>#N/A</v>
      </c>
      <c r="T511" t="e">
        <f>IF($K$511="","",VLOOKUP($K$511,'03_Thresholds_Archetypes'!$A:$M,9,FALSE))</f>
        <v>#N/A</v>
      </c>
      <c r="U511" t="e">
        <f>IF($K$511="","",VLOOKUP($K$511,'03_Thresholds_Archetypes'!$A:$M,10,FALSE))</f>
        <v>#N/A</v>
      </c>
      <c r="V511" t="e">
        <f>IF($K$511="","",VLOOKUP($K$511,'03_Thresholds_Archetypes'!$A:$M,11,FALSE))</f>
        <v>#N/A</v>
      </c>
      <c r="W511" t="e">
        <f>IF($K$511="","",VLOOKUP($K$511,'03_Thresholds_Archetypes'!$A:$M,12,FALSE))</f>
        <v>#N/A</v>
      </c>
      <c r="X511" t="e">
        <f>IF($K$511="","",VLOOKUP($K$511,'03_Thresholds_Archetypes'!$A:$M,13,FALSE))</f>
        <v>#N/A</v>
      </c>
      <c r="Y511" t="e">
        <f>IF($K$511="","",LOOKUP($L511,$M511:$R511,$S511:$X511))</f>
        <v>#N/A</v>
      </c>
      <c r="Z511">
        <f>IFERROR(VLOOKUP($A$511,'02_Benchmarks_by_NACE'!$A:$J,7,FALSE),"")</f>
        <v>0.5</v>
      </c>
      <c r="AA511">
        <f>IFERROR(VLOOKUP($A$511,'02_Benchmarks_by_NACE'!$A:$J,8,FALSE),"")</f>
        <v>0.75</v>
      </c>
      <c r="AB511">
        <f>IFERROR(VLOOKUP($A$511,'02_Benchmarks_by_NACE'!$A:$J,9,FALSE),"")</f>
        <v>0.9</v>
      </c>
      <c r="AC511">
        <f>IF(Z511="","",IF(LOWER($G$511)="lower_is_better",IF($L511&lt;=Z511*0.4,3,IF($L511&lt;=Z511*0.7,2,IF($L511&lt;=Z511,0,IF($L511&lt;=AB511,-2,-3)))),IF($L511&gt;=Z511*1.6,3,IF($L511&gt;=Z511*1.3,2,IF($L511&gt;=Z511,0,IF($L511&gt;=Z511/2,-2,-3))))))</f>
        <v>-3</v>
      </c>
      <c r="AD511" t="e">
        <f>IF($K$511&lt;&gt;"",Y511,IF(Z511&lt;&gt;"",AC511,""))</f>
        <v>#N/A</v>
      </c>
      <c r="AE511" t="e">
        <f>IF(AD511="","",VLOOKUP(AD511,'04_WUStG_Mapping'!$A:$B,2,TRUE))</f>
        <v>#N/A</v>
      </c>
    </row>
    <row r="512" spans="1:31" x14ac:dyDescent="0.2">
      <c r="A512" t="s">
        <v>524</v>
      </c>
      <c r="B512" t="s">
        <v>654</v>
      </c>
      <c r="C512" t="s">
        <v>739</v>
      </c>
      <c r="D512" t="s">
        <v>908</v>
      </c>
      <c r="E512" t="s">
        <v>1448</v>
      </c>
      <c r="F512" t="s">
        <v>1607</v>
      </c>
      <c r="G512" t="s">
        <v>1626</v>
      </c>
      <c r="H512" t="s">
        <v>1662</v>
      </c>
      <c r="I512" t="s">
        <v>1696</v>
      </c>
      <c r="J512" t="s">
        <v>1700</v>
      </c>
      <c r="K512" t="s">
        <v>1774</v>
      </c>
      <c r="M512" t="e">
        <f>IF($K$512="","",VLOOKUP($K$512,'03_Thresholds_Archetypes'!$A:$M,2,FALSE))</f>
        <v>#N/A</v>
      </c>
      <c r="N512" t="e">
        <f>IF($K$512="","",VLOOKUP($K$512,'03_Thresholds_Archetypes'!$A:$M,3,FALSE))</f>
        <v>#N/A</v>
      </c>
      <c r="O512" t="e">
        <f>IF($K$512="","",VLOOKUP($K$512,'03_Thresholds_Archetypes'!$A:$M,4,FALSE))</f>
        <v>#N/A</v>
      </c>
      <c r="P512" t="e">
        <f>IF($K$512="","",VLOOKUP($K$512,'03_Thresholds_Archetypes'!$A:$M,5,FALSE))</f>
        <v>#N/A</v>
      </c>
      <c r="Q512" t="e">
        <f>IF($K$512="","",VLOOKUP($K$512,'03_Thresholds_Archetypes'!$A:$M,6,FALSE))</f>
        <v>#N/A</v>
      </c>
      <c r="R512" t="e">
        <f>IF($K$512="","",VLOOKUP($K$512,'03_Thresholds_Archetypes'!$A:$M,7,FALSE))</f>
        <v>#N/A</v>
      </c>
      <c r="S512" t="e">
        <f>IF($K$512="","",VLOOKUP($K$512,'03_Thresholds_Archetypes'!$A:$M,8,FALSE))</f>
        <v>#N/A</v>
      </c>
      <c r="T512" t="e">
        <f>IF($K$512="","",VLOOKUP($K$512,'03_Thresholds_Archetypes'!$A:$M,9,FALSE))</f>
        <v>#N/A</v>
      </c>
      <c r="U512" t="e">
        <f>IF($K$512="","",VLOOKUP($K$512,'03_Thresholds_Archetypes'!$A:$M,10,FALSE))</f>
        <v>#N/A</v>
      </c>
      <c r="V512" t="e">
        <f>IF($K$512="","",VLOOKUP($K$512,'03_Thresholds_Archetypes'!$A:$M,11,FALSE))</f>
        <v>#N/A</v>
      </c>
      <c r="W512" t="e">
        <f>IF($K$512="","",VLOOKUP($K$512,'03_Thresholds_Archetypes'!$A:$M,12,FALSE))</f>
        <v>#N/A</v>
      </c>
      <c r="X512" t="e">
        <f>IF($K$512="","",VLOOKUP($K$512,'03_Thresholds_Archetypes'!$A:$M,13,FALSE))</f>
        <v>#N/A</v>
      </c>
      <c r="Y512" t="e">
        <f>IF($K$512="","",LOOKUP($L512,$M512:$R512,$S512:$X512))</f>
        <v>#N/A</v>
      </c>
      <c r="Z512">
        <f>IFERROR(VLOOKUP($A$512,'02_Benchmarks_by_NACE'!$A:$J,7,FALSE),"")</f>
        <v>0.64500000000000002</v>
      </c>
      <c r="AA512">
        <f>IFERROR(VLOOKUP($A$512,'02_Benchmarks_by_NACE'!$A:$J,8,FALSE),"")</f>
        <v>0.96750000000000003</v>
      </c>
      <c r="AB512">
        <f>IFERROR(VLOOKUP($A$512,'02_Benchmarks_by_NACE'!$A:$J,9,FALSE),"")</f>
        <v>1</v>
      </c>
      <c r="AC512">
        <f>IF(Z512="","",IF(LOWER($G$512)="lower_is_better",IF($L512&lt;=Z512*0.4,3,IF($L512&lt;=Z512*0.7,2,IF($L512&lt;=Z512,0,IF($L512&lt;=AB512,-2,-3)))),IF($L512&gt;=Z512*1.6,3,IF($L512&gt;=Z512*1.3,2,IF($L512&gt;=Z512,0,IF($L512&gt;=Z512/2,-2,-3))))))</f>
        <v>-3</v>
      </c>
      <c r="AD512" t="e">
        <f>IF($K$512&lt;&gt;"",Y512,IF(Z512&lt;&gt;"",AC512,""))</f>
        <v>#N/A</v>
      </c>
      <c r="AE512" t="e">
        <f>IF(AD512="","",VLOOKUP(AD512,'04_WUStG_Mapping'!$A:$B,2,TRUE))</f>
        <v>#N/A</v>
      </c>
    </row>
    <row r="513" spans="1:31" x14ac:dyDescent="0.2">
      <c r="A513" t="s">
        <v>525</v>
      </c>
      <c r="B513" t="s">
        <v>654</v>
      </c>
      <c r="C513" t="s">
        <v>739</v>
      </c>
      <c r="D513" t="s">
        <v>908</v>
      </c>
      <c r="E513" t="s">
        <v>1449</v>
      </c>
      <c r="F513" t="s">
        <v>1602</v>
      </c>
      <c r="G513" t="s">
        <v>1627</v>
      </c>
      <c r="H513" t="s">
        <v>1663</v>
      </c>
      <c r="I513" t="s">
        <v>1696</v>
      </c>
      <c r="J513" t="s">
        <v>1700</v>
      </c>
      <c r="K513" t="s">
        <v>1775</v>
      </c>
      <c r="M513" t="e">
        <f>IF($K$513="","",VLOOKUP($K$513,'03_Thresholds_Archetypes'!$A:$M,2,FALSE))</f>
        <v>#N/A</v>
      </c>
      <c r="N513" t="e">
        <f>IF($K$513="","",VLOOKUP($K$513,'03_Thresholds_Archetypes'!$A:$M,3,FALSE))</f>
        <v>#N/A</v>
      </c>
      <c r="O513" t="e">
        <f>IF($K$513="","",VLOOKUP($K$513,'03_Thresholds_Archetypes'!$A:$M,4,FALSE))</f>
        <v>#N/A</v>
      </c>
      <c r="P513" t="e">
        <f>IF($K$513="","",VLOOKUP($K$513,'03_Thresholds_Archetypes'!$A:$M,5,FALSE))</f>
        <v>#N/A</v>
      </c>
      <c r="Q513" t="e">
        <f>IF($K$513="","",VLOOKUP($K$513,'03_Thresholds_Archetypes'!$A:$M,6,FALSE))</f>
        <v>#N/A</v>
      </c>
      <c r="R513" t="e">
        <f>IF($K$513="","",VLOOKUP($K$513,'03_Thresholds_Archetypes'!$A:$M,7,FALSE))</f>
        <v>#N/A</v>
      </c>
      <c r="S513" t="e">
        <f>IF($K$513="","",VLOOKUP($K$513,'03_Thresholds_Archetypes'!$A:$M,8,FALSE))</f>
        <v>#N/A</v>
      </c>
      <c r="T513" t="e">
        <f>IF($K$513="","",VLOOKUP($K$513,'03_Thresholds_Archetypes'!$A:$M,9,FALSE))</f>
        <v>#N/A</v>
      </c>
      <c r="U513" t="e">
        <f>IF($K$513="","",VLOOKUP($K$513,'03_Thresholds_Archetypes'!$A:$M,10,FALSE))</f>
        <v>#N/A</v>
      </c>
      <c r="V513" t="e">
        <f>IF($K$513="","",VLOOKUP($K$513,'03_Thresholds_Archetypes'!$A:$M,11,FALSE))</f>
        <v>#N/A</v>
      </c>
      <c r="W513" t="e">
        <f>IF($K$513="","",VLOOKUP($K$513,'03_Thresholds_Archetypes'!$A:$M,12,FALSE))</f>
        <v>#N/A</v>
      </c>
      <c r="X513" t="e">
        <f>IF($K$513="","",VLOOKUP($K$513,'03_Thresholds_Archetypes'!$A:$M,13,FALSE))</f>
        <v>#N/A</v>
      </c>
      <c r="Y513" t="e">
        <f>IF($K$513="","",LOOKUP($L513,$M513:$R513,$S513:$X513))</f>
        <v>#N/A</v>
      </c>
      <c r="Z513">
        <f>IFERROR(VLOOKUP($A$513,'02_Benchmarks_by_NACE'!$A:$J,7,FALSE),"")</f>
        <v>15.5</v>
      </c>
      <c r="AA513">
        <f>IFERROR(VLOOKUP($A$513,'02_Benchmarks_by_NACE'!$A:$J,8,FALSE),"")</f>
        <v>23.25</v>
      </c>
      <c r="AB513">
        <f>IFERROR(VLOOKUP($A$513,'02_Benchmarks_by_NACE'!$A:$J,9,FALSE),"")</f>
        <v>38.75</v>
      </c>
      <c r="AC513">
        <f>IF(Z513="","",IF(LOWER($G$513)="lower_is_better",IF($L513&lt;=Z513*0.4,3,IF($L513&lt;=Z513*0.7,2,IF($L513&lt;=Z513,0,IF($L513&lt;=AB513,-2,-3)))),IF($L513&gt;=Z513*1.6,3,IF($L513&gt;=Z513*1.3,2,IF($L513&gt;=Z513,0,IF($L513&gt;=Z513/2,-2,-3))))))</f>
        <v>3</v>
      </c>
      <c r="AD513" t="e">
        <f>IF($K$513&lt;&gt;"",Y513,IF(Z513&lt;&gt;"",AC513,""))</f>
        <v>#N/A</v>
      </c>
      <c r="AE513" t="e">
        <f>IF(AD513="","",VLOOKUP(AD513,'04_WUStG_Mapping'!$A:$B,2,TRUE))</f>
        <v>#N/A</v>
      </c>
    </row>
    <row r="514" spans="1:31" x14ac:dyDescent="0.2">
      <c r="A514" t="s">
        <v>526</v>
      </c>
      <c r="B514" t="s">
        <v>654</v>
      </c>
      <c r="C514" t="s">
        <v>739</v>
      </c>
      <c r="D514" t="s">
        <v>908</v>
      </c>
      <c r="E514" t="s">
        <v>1450</v>
      </c>
      <c r="F514" t="s">
        <v>1608</v>
      </c>
      <c r="G514" t="s">
        <v>1626</v>
      </c>
      <c r="H514" t="s">
        <v>1664</v>
      </c>
      <c r="I514" t="s">
        <v>1696</v>
      </c>
      <c r="J514" t="s">
        <v>1700</v>
      </c>
      <c r="K514" t="s">
        <v>1774</v>
      </c>
      <c r="M514" t="e">
        <f>IF($K$514="","",VLOOKUP($K$514,'03_Thresholds_Archetypes'!$A:$M,2,FALSE))</f>
        <v>#N/A</v>
      </c>
      <c r="N514" t="e">
        <f>IF($K$514="","",VLOOKUP($K$514,'03_Thresholds_Archetypes'!$A:$M,3,FALSE))</f>
        <v>#N/A</v>
      </c>
      <c r="O514" t="e">
        <f>IF($K$514="","",VLOOKUP($K$514,'03_Thresholds_Archetypes'!$A:$M,4,FALSE))</f>
        <v>#N/A</v>
      </c>
      <c r="P514" t="e">
        <f>IF($K$514="","",VLOOKUP($K$514,'03_Thresholds_Archetypes'!$A:$M,5,FALSE))</f>
        <v>#N/A</v>
      </c>
      <c r="Q514" t="e">
        <f>IF($K$514="","",VLOOKUP($K$514,'03_Thresholds_Archetypes'!$A:$M,6,FALSE))</f>
        <v>#N/A</v>
      </c>
      <c r="R514" t="e">
        <f>IF($K$514="","",VLOOKUP($K$514,'03_Thresholds_Archetypes'!$A:$M,7,FALSE))</f>
        <v>#N/A</v>
      </c>
      <c r="S514" t="e">
        <f>IF($K$514="","",VLOOKUP($K$514,'03_Thresholds_Archetypes'!$A:$M,8,FALSE))</f>
        <v>#N/A</v>
      </c>
      <c r="T514" t="e">
        <f>IF($K$514="","",VLOOKUP($K$514,'03_Thresholds_Archetypes'!$A:$M,9,FALSE))</f>
        <v>#N/A</v>
      </c>
      <c r="U514" t="e">
        <f>IF($K$514="","",VLOOKUP($K$514,'03_Thresholds_Archetypes'!$A:$M,10,FALSE))</f>
        <v>#N/A</v>
      </c>
      <c r="V514" t="e">
        <f>IF($K$514="","",VLOOKUP($K$514,'03_Thresholds_Archetypes'!$A:$M,11,FALSE))</f>
        <v>#N/A</v>
      </c>
      <c r="W514" t="e">
        <f>IF($K$514="","",VLOOKUP($K$514,'03_Thresholds_Archetypes'!$A:$M,12,FALSE))</f>
        <v>#N/A</v>
      </c>
      <c r="X514" t="e">
        <f>IF($K$514="","",VLOOKUP($K$514,'03_Thresholds_Archetypes'!$A:$M,13,FALSE))</f>
        <v>#N/A</v>
      </c>
      <c r="Y514" t="e">
        <f>IF($K$514="","",LOOKUP($L514,$M514:$R514,$S514:$X514))</f>
        <v>#N/A</v>
      </c>
      <c r="Z514">
        <f>IFERROR(VLOOKUP($A$514,'02_Benchmarks_by_NACE'!$A:$J,7,FALSE),"")</f>
        <v>1.5</v>
      </c>
      <c r="AA514">
        <f>IFERROR(VLOOKUP($A$514,'02_Benchmarks_by_NACE'!$A:$J,8,FALSE),"")</f>
        <v>2.25</v>
      </c>
      <c r="AB514">
        <f>IFERROR(VLOOKUP($A$514,'02_Benchmarks_by_NACE'!$A:$J,9,FALSE),"")</f>
        <v>3.75</v>
      </c>
      <c r="AC514">
        <f>IF(Z514="","",IF(LOWER($G$514)="lower_is_better",IF($L514&lt;=Z514*0.4,3,IF($L514&lt;=Z514*0.7,2,IF($L514&lt;=Z514,0,IF($L514&lt;=AB514,-2,-3)))),IF($L514&gt;=Z514*1.6,3,IF($L514&gt;=Z514*1.3,2,IF($L514&gt;=Z514,0,IF($L514&gt;=Z514/2,-2,-3))))))</f>
        <v>-3</v>
      </c>
      <c r="AD514" t="e">
        <f>IF($K$514&lt;&gt;"",Y514,IF(Z514&lt;&gt;"",AC514,""))</f>
        <v>#N/A</v>
      </c>
      <c r="AE514" t="e">
        <f>IF(AD514="","",VLOOKUP(AD514,'04_WUStG_Mapping'!$A:$B,2,TRUE))</f>
        <v>#N/A</v>
      </c>
    </row>
    <row r="515" spans="1:31" x14ac:dyDescent="0.2">
      <c r="A515" t="s">
        <v>527</v>
      </c>
      <c r="B515" t="s">
        <v>655</v>
      </c>
      <c r="C515" t="s">
        <v>739</v>
      </c>
      <c r="D515" t="s">
        <v>909</v>
      </c>
      <c r="E515" t="s">
        <v>1451</v>
      </c>
      <c r="F515" t="s">
        <v>1607</v>
      </c>
      <c r="G515" t="s">
        <v>1626</v>
      </c>
      <c r="H515" t="s">
        <v>1662</v>
      </c>
      <c r="I515" t="s">
        <v>1686</v>
      </c>
      <c r="J515" t="s">
        <v>1700</v>
      </c>
      <c r="K515" t="s">
        <v>1774</v>
      </c>
      <c r="M515" t="e">
        <f>IF($K$515="","",VLOOKUP($K$515,'03_Thresholds_Archetypes'!$A:$M,2,FALSE))</f>
        <v>#N/A</v>
      </c>
      <c r="N515" t="e">
        <f>IF($K$515="","",VLOOKUP($K$515,'03_Thresholds_Archetypes'!$A:$M,3,FALSE))</f>
        <v>#N/A</v>
      </c>
      <c r="O515" t="e">
        <f>IF($K$515="","",VLOOKUP($K$515,'03_Thresholds_Archetypes'!$A:$M,4,FALSE))</f>
        <v>#N/A</v>
      </c>
      <c r="P515" t="e">
        <f>IF($K$515="","",VLOOKUP($K$515,'03_Thresholds_Archetypes'!$A:$M,5,FALSE))</f>
        <v>#N/A</v>
      </c>
      <c r="Q515" t="e">
        <f>IF($K$515="","",VLOOKUP($K$515,'03_Thresholds_Archetypes'!$A:$M,6,FALSE))</f>
        <v>#N/A</v>
      </c>
      <c r="R515" t="e">
        <f>IF($K$515="","",VLOOKUP($K$515,'03_Thresholds_Archetypes'!$A:$M,7,FALSE))</f>
        <v>#N/A</v>
      </c>
      <c r="S515" t="e">
        <f>IF($K$515="","",VLOOKUP($K$515,'03_Thresholds_Archetypes'!$A:$M,8,FALSE))</f>
        <v>#N/A</v>
      </c>
      <c r="T515" t="e">
        <f>IF($K$515="","",VLOOKUP($K$515,'03_Thresholds_Archetypes'!$A:$M,9,FALSE))</f>
        <v>#N/A</v>
      </c>
      <c r="U515" t="e">
        <f>IF($K$515="","",VLOOKUP($K$515,'03_Thresholds_Archetypes'!$A:$M,10,FALSE))</f>
        <v>#N/A</v>
      </c>
      <c r="V515" t="e">
        <f>IF($K$515="","",VLOOKUP($K$515,'03_Thresholds_Archetypes'!$A:$M,11,FALSE))</f>
        <v>#N/A</v>
      </c>
      <c r="W515" t="e">
        <f>IF($K$515="","",VLOOKUP($K$515,'03_Thresholds_Archetypes'!$A:$M,12,FALSE))</f>
        <v>#N/A</v>
      </c>
      <c r="X515" t="e">
        <f>IF($K$515="","",VLOOKUP($K$515,'03_Thresholds_Archetypes'!$A:$M,13,FALSE))</f>
        <v>#N/A</v>
      </c>
      <c r="Y515" t="e">
        <f>IF($K$515="","",LOOKUP($L515,$M515:$R515,$S515:$X515))</f>
        <v>#N/A</v>
      </c>
      <c r="Z515">
        <f>IFERROR(VLOOKUP($A$515,'02_Benchmarks_by_NACE'!$A:$J,7,FALSE),"")</f>
        <v>0.64500000000000002</v>
      </c>
      <c r="AA515">
        <f>IFERROR(VLOOKUP($A$515,'02_Benchmarks_by_NACE'!$A:$J,8,FALSE),"")</f>
        <v>0.96750000000000003</v>
      </c>
      <c r="AB515">
        <f>IFERROR(VLOOKUP($A$515,'02_Benchmarks_by_NACE'!$A:$J,9,FALSE),"")</f>
        <v>1</v>
      </c>
      <c r="AC515">
        <f>IF(Z515="","",IF(LOWER($G$515)="lower_is_better",IF($L515&lt;=Z515*0.4,3,IF($L515&lt;=Z515*0.7,2,IF($L515&lt;=Z515,0,IF($L515&lt;=AB515,-2,-3)))),IF($L515&gt;=Z515*1.6,3,IF($L515&gt;=Z515*1.3,2,IF($L515&gt;=Z515,0,IF($L515&gt;=Z515/2,-2,-3))))))</f>
        <v>-3</v>
      </c>
      <c r="AD515" t="e">
        <f>IF($K$515&lt;&gt;"",Y515,IF(Z515&lt;&gt;"",AC515,""))</f>
        <v>#N/A</v>
      </c>
      <c r="AE515" t="e">
        <f>IF(AD515="","",VLOOKUP(AD515,'04_WUStG_Mapping'!$A:$B,2,TRUE))</f>
        <v>#N/A</v>
      </c>
    </row>
    <row r="516" spans="1:31" x14ac:dyDescent="0.2">
      <c r="A516" t="s">
        <v>528</v>
      </c>
      <c r="B516" t="s">
        <v>655</v>
      </c>
      <c r="C516" t="s">
        <v>739</v>
      </c>
      <c r="D516" t="s">
        <v>909</v>
      </c>
      <c r="E516" t="s">
        <v>1452</v>
      </c>
      <c r="F516" t="s">
        <v>1602</v>
      </c>
      <c r="G516" t="s">
        <v>1627</v>
      </c>
      <c r="H516" t="s">
        <v>1663</v>
      </c>
      <c r="I516" t="s">
        <v>1632</v>
      </c>
      <c r="J516" t="s">
        <v>1700</v>
      </c>
      <c r="K516" t="s">
        <v>1775</v>
      </c>
      <c r="M516" t="e">
        <f>IF($K$516="","",VLOOKUP($K$516,'03_Thresholds_Archetypes'!$A:$M,2,FALSE))</f>
        <v>#N/A</v>
      </c>
      <c r="N516" t="e">
        <f>IF($K$516="","",VLOOKUP($K$516,'03_Thresholds_Archetypes'!$A:$M,3,FALSE))</f>
        <v>#N/A</v>
      </c>
      <c r="O516" t="e">
        <f>IF($K$516="","",VLOOKUP($K$516,'03_Thresholds_Archetypes'!$A:$M,4,FALSE))</f>
        <v>#N/A</v>
      </c>
      <c r="P516" t="e">
        <f>IF($K$516="","",VLOOKUP($K$516,'03_Thresholds_Archetypes'!$A:$M,5,FALSE))</f>
        <v>#N/A</v>
      </c>
      <c r="Q516" t="e">
        <f>IF($K$516="","",VLOOKUP($K$516,'03_Thresholds_Archetypes'!$A:$M,6,FALSE))</f>
        <v>#N/A</v>
      </c>
      <c r="R516" t="e">
        <f>IF($K$516="","",VLOOKUP($K$516,'03_Thresholds_Archetypes'!$A:$M,7,FALSE))</f>
        <v>#N/A</v>
      </c>
      <c r="S516" t="e">
        <f>IF($K$516="","",VLOOKUP($K$516,'03_Thresholds_Archetypes'!$A:$M,8,FALSE))</f>
        <v>#N/A</v>
      </c>
      <c r="T516" t="e">
        <f>IF($K$516="","",VLOOKUP($K$516,'03_Thresholds_Archetypes'!$A:$M,9,FALSE))</f>
        <v>#N/A</v>
      </c>
      <c r="U516" t="e">
        <f>IF($K$516="","",VLOOKUP($K$516,'03_Thresholds_Archetypes'!$A:$M,10,FALSE))</f>
        <v>#N/A</v>
      </c>
      <c r="V516" t="e">
        <f>IF($K$516="","",VLOOKUP($K$516,'03_Thresholds_Archetypes'!$A:$M,11,FALSE))</f>
        <v>#N/A</v>
      </c>
      <c r="W516" t="e">
        <f>IF($K$516="","",VLOOKUP($K$516,'03_Thresholds_Archetypes'!$A:$M,12,FALSE))</f>
        <v>#N/A</v>
      </c>
      <c r="X516" t="e">
        <f>IF($K$516="","",VLOOKUP($K$516,'03_Thresholds_Archetypes'!$A:$M,13,FALSE))</f>
        <v>#N/A</v>
      </c>
      <c r="Y516" t="e">
        <f>IF($K$516="","",LOOKUP($L516,$M516:$R516,$S516:$X516))</f>
        <v>#N/A</v>
      </c>
      <c r="Z516">
        <f>IFERROR(VLOOKUP($A$516,'02_Benchmarks_by_NACE'!$A:$J,7,FALSE),"")</f>
        <v>15.5</v>
      </c>
      <c r="AA516">
        <f>IFERROR(VLOOKUP($A$516,'02_Benchmarks_by_NACE'!$A:$J,8,FALSE),"")</f>
        <v>23.25</v>
      </c>
      <c r="AB516">
        <f>IFERROR(VLOOKUP($A$516,'02_Benchmarks_by_NACE'!$A:$J,9,FALSE),"")</f>
        <v>38.75</v>
      </c>
      <c r="AC516">
        <f>IF(Z516="","",IF(LOWER($G$516)="lower_is_better",IF($L516&lt;=Z516*0.4,3,IF($L516&lt;=Z516*0.7,2,IF($L516&lt;=Z516,0,IF($L516&lt;=AB516,-2,-3)))),IF($L516&gt;=Z516*1.6,3,IF($L516&gt;=Z516*1.3,2,IF($L516&gt;=Z516,0,IF($L516&gt;=Z516/2,-2,-3))))))</f>
        <v>3</v>
      </c>
      <c r="AD516" t="e">
        <f>IF($K$516&lt;&gt;"",Y516,IF(Z516&lt;&gt;"",AC516,""))</f>
        <v>#N/A</v>
      </c>
      <c r="AE516" t="e">
        <f>IF(AD516="","",VLOOKUP(AD516,'04_WUStG_Mapping'!$A:$B,2,TRUE))</f>
        <v>#N/A</v>
      </c>
    </row>
    <row r="517" spans="1:31" x14ac:dyDescent="0.2">
      <c r="A517" t="s">
        <v>529</v>
      </c>
      <c r="B517" t="s">
        <v>655</v>
      </c>
      <c r="C517" t="s">
        <v>739</v>
      </c>
      <c r="D517" t="s">
        <v>909</v>
      </c>
      <c r="E517" t="s">
        <v>1453</v>
      </c>
      <c r="F517" t="s">
        <v>1608</v>
      </c>
      <c r="G517" t="s">
        <v>1626</v>
      </c>
      <c r="H517" t="s">
        <v>1664</v>
      </c>
      <c r="I517" t="s">
        <v>1686</v>
      </c>
      <c r="J517" t="s">
        <v>1700</v>
      </c>
      <c r="K517" t="s">
        <v>1774</v>
      </c>
      <c r="M517" t="e">
        <f>IF($K$517="","",VLOOKUP($K$517,'03_Thresholds_Archetypes'!$A:$M,2,FALSE))</f>
        <v>#N/A</v>
      </c>
      <c r="N517" t="e">
        <f>IF($K$517="","",VLOOKUP($K$517,'03_Thresholds_Archetypes'!$A:$M,3,FALSE))</f>
        <v>#N/A</v>
      </c>
      <c r="O517" t="e">
        <f>IF($K$517="","",VLOOKUP($K$517,'03_Thresholds_Archetypes'!$A:$M,4,FALSE))</f>
        <v>#N/A</v>
      </c>
      <c r="P517" t="e">
        <f>IF($K$517="","",VLOOKUP($K$517,'03_Thresholds_Archetypes'!$A:$M,5,FALSE))</f>
        <v>#N/A</v>
      </c>
      <c r="Q517" t="e">
        <f>IF($K$517="","",VLOOKUP($K$517,'03_Thresholds_Archetypes'!$A:$M,6,FALSE))</f>
        <v>#N/A</v>
      </c>
      <c r="R517" t="e">
        <f>IF($K$517="","",VLOOKUP($K$517,'03_Thresholds_Archetypes'!$A:$M,7,FALSE))</f>
        <v>#N/A</v>
      </c>
      <c r="S517" t="e">
        <f>IF($K$517="","",VLOOKUP($K$517,'03_Thresholds_Archetypes'!$A:$M,8,FALSE))</f>
        <v>#N/A</v>
      </c>
      <c r="T517" t="e">
        <f>IF($K$517="","",VLOOKUP($K$517,'03_Thresholds_Archetypes'!$A:$M,9,FALSE))</f>
        <v>#N/A</v>
      </c>
      <c r="U517" t="e">
        <f>IF($K$517="","",VLOOKUP($K$517,'03_Thresholds_Archetypes'!$A:$M,10,FALSE))</f>
        <v>#N/A</v>
      </c>
      <c r="V517" t="e">
        <f>IF($K$517="","",VLOOKUP($K$517,'03_Thresholds_Archetypes'!$A:$M,11,FALSE))</f>
        <v>#N/A</v>
      </c>
      <c r="W517" t="e">
        <f>IF($K$517="","",VLOOKUP($K$517,'03_Thresholds_Archetypes'!$A:$M,12,FALSE))</f>
        <v>#N/A</v>
      </c>
      <c r="X517" t="e">
        <f>IF($K$517="","",VLOOKUP($K$517,'03_Thresholds_Archetypes'!$A:$M,13,FALSE))</f>
        <v>#N/A</v>
      </c>
      <c r="Y517" t="e">
        <f>IF($K$517="","",LOOKUP($L517,$M517:$R517,$S517:$X517))</f>
        <v>#N/A</v>
      </c>
      <c r="Z517">
        <f>IFERROR(VLOOKUP($A$517,'02_Benchmarks_by_NACE'!$A:$J,7,FALSE),"")</f>
        <v>1.5</v>
      </c>
      <c r="AA517">
        <f>IFERROR(VLOOKUP($A$517,'02_Benchmarks_by_NACE'!$A:$J,8,FALSE),"")</f>
        <v>2.25</v>
      </c>
      <c r="AB517">
        <f>IFERROR(VLOOKUP($A$517,'02_Benchmarks_by_NACE'!$A:$J,9,FALSE),"")</f>
        <v>3.75</v>
      </c>
      <c r="AC517">
        <f>IF(Z517="","",IF(LOWER($G$517)="lower_is_better",IF($L517&lt;=Z517*0.4,3,IF($L517&lt;=Z517*0.7,2,IF($L517&lt;=Z517,0,IF($L517&lt;=AB517,-2,-3)))),IF($L517&gt;=Z517*1.6,3,IF($L517&gt;=Z517*1.3,2,IF($L517&gt;=Z517,0,IF($L517&gt;=Z517/2,-2,-3))))))</f>
        <v>-3</v>
      </c>
      <c r="AD517" t="e">
        <f>IF($K$517&lt;&gt;"",Y517,IF(Z517&lt;&gt;"",AC517,""))</f>
        <v>#N/A</v>
      </c>
      <c r="AE517" t="e">
        <f>IF(AD517="","",VLOOKUP(AD517,'04_WUStG_Mapping'!$A:$B,2,TRUE))</f>
        <v>#N/A</v>
      </c>
    </row>
    <row r="518" spans="1:31" x14ac:dyDescent="0.2">
      <c r="A518" t="s">
        <v>530</v>
      </c>
      <c r="B518" t="s">
        <v>655</v>
      </c>
      <c r="C518" t="s">
        <v>739</v>
      </c>
      <c r="D518" t="s">
        <v>910</v>
      </c>
      <c r="E518" t="s">
        <v>1454</v>
      </c>
      <c r="F518" t="s">
        <v>1607</v>
      </c>
      <c r="G518" t="s">
        <v>1626</v>
      </c>
      <c r="H518" t="s">
        <v>1662</v>
      </c>
      <c r="I518" t="s">
        <v>1686</v>
      </c>
      <c r="J518" t="s">
        <v>1700</v>
      </c>
      <c r="K518" t="s">
        <v>1774</v>
      </c>
      <c r="M518" t="e">
        <f>IF($K$518="","",VLOOKUP($K$518,'03_Thresholds_Archetypes'!$A:$M,2,FALSE))</f>
        <v>#N/A</v>
      </c>
      <c r="N518" t="e">
        <f>IF($K$518="","",VLOOKUP($K$518,'03_Thresholds_Archetypes'!$A:$M,3,FALSE))</f>
        <v>#N/A</v>
      </c>
      <c r="O518" t="e">
        <f>IF($K$518="","",VLOOKUP($K$518,'03_Thresholds_Archetypes'!$A:$M,4,FALSE))</f>
        <v>#N/A</v>
      </c>
      <c r="P518" t="e">
        <f>IF($K$518="","",VLOOKUP($K$518,'03_Thresholds_Archetypes'!$A:$M,5,FALSE))</f>
        <v>#N/A</v>
      </c>
      <c r="Q518" t="e">
        <f>IF($K$518="","",VLOOKUP($K$518,'03_Thresholds_Archetypes'!$A:$M,6,FALSE))</f>
        <v>#N/A</v>
      </c>
      <c r="R518" t="e">
        <f>IF($K$518="","",VLOOKUP($K$518,'03_Thresholds_Archetypes'!$A:$M,7,FALSE))</f>
        <v>#N/A</v>
      </c>
      <c r="S518" t="e">
        <f>IF($K$518="","",VLOOKUP($K$518,'03_Thresholds_Archetypes'!$A:$M,8,FALSE))</f>
        <v>#N/A</v>
      </c>
      <c r="T518" t="e">
        <f>IF($K$518="","",VLOOKUP($K$518,'03_Thresholds_Archetypes'!$A:$M,9,FALSE))</f>
        <v>#N/A</v>
      </c>
      <c r="U518" t="e">
        <f>IF($K$518="","",VLOOKUP($K$518,'03_Thresholds_Archetypes'!$A:$M,10,FALSE))</f>
        <v>#N/A</v>
      </c>
      <c r="V518" t="e">
        <f>IF($K$518="","",VLOOKUP($K$518,'03_Thresholds_Archetypes'!$A:$M,11,FALSE))</f>
        <v>#N/A</v>
      </c>
      <c r="W518" t="e">
        <f>IF($K$518="","",VLOOKUP($K$518,'03_Thresholds_Archetypes'!$A:$M,12,FALSE))</f>
        <v>#N/A</v>
      </c>
      <c r="X518" t="e">
        <f>IF($K$518="","",VLOOKUP($K$518,'03_Thresholds_Archetypes'!$A:$M,13,FALSE))</f>
        <v>#N/A</v>
      </c>
      <c r="Y518" t="e">
        <f>IF($K$518="","",LOOKUP($L518,$M518:$R518,$S518:$X518))</f>
        <v>#N/A</v>
      </c>
      <c r="Z518">
        <f>IFERROR(VLOOKUP($A$518,'02_Benchmarks_by_NACE'!$A:$J,7,FALSE),"")</f>
        <v>0.64500000000000002</v>
      </c>
      <c r="AA518">
        <f>IFERROR(VLOOKUP($A$518,'02_Benchmarks_by_NACE'!$A:$J,8,FALSE),"")</f>
        <v>0.96750000000000003</v>
      </c>
      <c r="AB518">
        <f>IFERROR(VLOOKUP($A$518,'02_Benchmarks_by_NACE'!$A:$J,9,FALSE),"")</f>
        <v>1</v>
      </c>
      <c r="AC518">
        <f>IF(Z518="","",IF(LOWER($G$518)="lower_is_better",IF($L518&lt;=Z518*0.4,3,IF($L518&lt;=Z518*0.7,2,IF($L518&lt;=Z518,0,IF($L518&lt;=AB518,-2,-3)))),IF($L518&gt;=Z518*1.6,3,IF($L518&gt;=Z518*1.3,2,IF($L518&gt;=Z518,0,IF($L518&gt;=Z518/2,-2,-3))))))</f>
        <v>-3</v>
      </c>
      <c r="AD518" t="e">
        <f>IF($K$518&lt;&gt;"",Y518,IF(Z518&lt;&gt;"",AC518,""))</f>
        <v>#N/A</v>
      </c>
      <c r="AE518" t="e">
        <f>IF(AD518="","",VLOOKUP(AD518,'04_WUStG_Mapping'!$A:$B,2,TRUE))</f>
        <v>#N/A</v>
      </c>
    </row>
    <row r="519" spans="1:31" x14ac:dyDescent="0.2">
      <c r="A519" t="s">
        <v>531</v>
      </c>
      <c r="B519" t="s">
        <v>655</v>
      </c>
      <c r="C519" t="s">
        <v>739</v>
      </c>
      <c r="D519" t="s">
        <v>910</v>
      </c>
      <c r="E519" t="s">
        <v>1455</v>
      </c>
      <c r="F519" t="s">
        <v>1602</v>
      </c>
      <c r="G519" t="s">
        <v>1627</v>
      </c>
      <c r="H519" t="s">
        <v>1663</v>
      </c>
      <c r="I519" t="s">
        <v>1686</v>
      </c>
      <c r="J519" t="s">
        <v>1700</v>
      </c>
      <c r="K519" t="s">
        <v>1775</v>
      </c>
      <c r="M519" t="e">
        <f>IF($K$519="","",VLOOKUP($K$519,'03_Thresholds_Archetypes'!$A:$M,2,FALSE))</f>
        <v>#N/A</v>
      </c>
      <c r="N519" t="e">
        <f>IF($K$519="","",VLOOKUP($K$519,'03_Thresholds_Archetypes'!$A:$M,3,FALSE))</f>
        <v>#N/A</v>
      </c>
      <c r="O519" t="e">
        <f>IF($K$519="","",VLOOKUP($K$519,'03_Thresholds_Archetypes'!$A:$M,4,FALSE))</f>
        <v>#N/A</v>
      </c>
      <c r="P519" t="e">
        <f>IF($K$519="","",VLOOKUP($K$519,'03_Thresholds_Archetypes'!$A:$M,5,FALSE))</f>
        <v>#N/A</v>
      </c>
      <c r="Q519" t="e">
        <f>IF($K$519="","",VLOOKUP($K$519,'03_Thresholds_Archetypes'!$A:$M,6,FALSE))</f>
        <v>#N/A</v>
      </c>
      <c r="R519" t="e">
        <f>IF($K$519="","",VLOOKUP($K$519,'03_Thresholds_Archetypes'!$A:$M,7,FALSE))</f>
        <v>#N/A</v>
      </c>
      <c r="S519" t="e">
        <f>IF($K$519="","",VLOOKUP($K$519,'03_Thresholds_Archetypes'!$A:$M,8,FALSE))</f>
        <v>#N/A</v>
      </c>
      <c r="T519" t="e">
        <f>IF($K$519="","",VLOOKUP($K$519,'03_Thresholds_Archetypes'!$A:$M,9,FALSE))</f>
        <v>#N/A</v>
      </c>
      <c r="U519" t="e">
        <f>IF($K$519="","",VLOOKUP($K$519,'03_Thresholds_Archetypes'!$A:$M,10,FALSE))</f>
        <v>#N/A</v>
      </c>
      <c r="V519" t="e">
        <f>IF($K$519="","",VLOOKUP($K$519,'03_Thresholds_Archetypes'!$A:$M,11,FALSE))</f>
        <v>#N/A</v>
      </c>
      <c r="W519" t="e">
        <f>IF($K$519="","",VLOOKUP($K$519,'03_Thresholds_Archetypes'!$A:$M,12,FALSE))</f>
        <v>#N/A</v>
      </c>
      <c r="X519" t="e">
        <f>IF($K$519="","",VLOOKUP($K$519,'03_Thresholds_Archetypes'!$A:$M,13,FALSE))</f>
        <v>#N/A</v>
      </c>
      <c r="Y519" t="e">
        <f>IF($K$519="","",LOOKUP($L519,$M519:$R519,$S519:$X519))</f>
        <v>#N/A</v>
      </c>
      <c r="Z519">
        <f>IFERROR(VLOOKUP($A$519,'02_Benchmarks_by_NACE'!$A:$J,7,FALSE),"")</f>
        <v>15.5</v>
      </c>
      <c r="AA519">
        <f>IFERROR(VLOOKUP($A$519,'02_Benchmarks_by_NACE'!$A:$J,8,FALSE),"")</f>
        <v>23.25</v>
      </c>
      <c r="AB519">
        <f>IFERROR(VLOOKUP($A$519,'02_Benchmarks_by_NACE'!$A:$J,9,FALSE),"")</f>
        <v>38.75</v>
      </c>
      <c r="AC519">
        <f>IF(Z519="","",IF(LOWER($G$519)="lower_is_better",IF($L519&lt;=Z519*0.4,3,IF($L519&lt;=Z519*0.7,2,IF($L519&lt;=Z519,0,IF($L519&lt;=AB519,-2,-3)))),IF($L519&gt;=Z519*1.6,3,IF($L519&gt;=Z519*1.3,2,IF($L519&gt;=Z519,0,IF($L519&gt;=Z519/2,-2,-3))))))</f>
        <v>3</v>
      </c>
      <c r="AD519" t="e">
        <f>IF($K$519&lt;&gt;"",Y519,IF(Z519&lt;&gt;"",AC519,""))</f>
        <v>#N/A</v>
      </c>
      <c r="AE519" t="e">
        <f>IF(AD519="","",VLOOKUP(AD519,'04_WUStG_Mapping'!$A:$B,2,TRUE))</f>
        <v>#N/A</v>
      </c>
    </row>
    <row r="520" spans="1:31" x14ac:dyDescent="0.2">
      <c r="A520" t="s">
        <v>532</v>
      </c>
      <c r="B520" t="s">
        <v>655</v>
      </c>
      <c r="C520" t="s">
        <v>739</v>
      </c>
      <c r="D520" t="s">
        <v>910</v>
      </c>
      <c r="E520" t="s">
        <v>1456</v>
      </c>
      <c r="F520" t="s">
        <v>1608</v>
      </c>
      <c r="G520" t="s">
        <v>1626</v>
      </c>
      <c r="H520" t="s">
        <v>1664</v>
      </c>
      <c r="I520" t="s">
        <v>1686</v>
      </c>
      <c r="J520" t="s">
        <v>1700</v>
      </c>
      <c r="K520" t="s">
        <v>1774</v>
      </c>
      <c r="M520" t="e">
        <f>IF($K$520="","",VLOOKUP($K$520,'03_Thresholds_Archetypes'!$A:$M,2,FALSE))</f>
        <v>#N/A</v>
      </c>
      <c r="N520" t="e">
        <f>IF($K$520="","",VLOOKUP($K$520,'03_Thresholds_Archetypes'!$A:$M,3,FALSE))</f>
        <v>#N/A</v>
      </c>
      <c r="O520" t="e">
        <f>IF($K$520="","",VLOOKUP($K$520,'03_Thresholds_Archetypes'!$A:$M,4,FALSE))</f>
        <v>#N/A</v>
      </c>
      <c r="P520" t="e">
        <f>IF($K$520="","",VLOOKUP($K$520,'03_Thresholds_Archetypes'!$A:$M,5,FALSE))</f>
        <v>#N/A</v>
      </c>
      <c r="Q520" t="e">
        <f>IF($K$520="","",VLOOKUP($K$520,'03_Thresholds_Archetypes'!$A:$M,6,FALSE))</f>
        <v>#N/A</v>
      </c>
      <c r="R520" t="e">
        <f>IF($K$520="","",VLOOKUP($K$520,'03_Thresholds_Archetypes'!$A:$M,7,FALSE))</f>
        <v>#N/A</v>
      </c>
      <c r="S520" t="e">
        <f>IF($K$520="","",VLOOKUP($K$520,'03_Thresholds_Archetypes'!$A:$M,8,FALSE))</f>
        <v>#N/A</v>
      </c>
      <c r="T520" t="e">
        <f>IF($K$520="","",VLOOKUP($K$520,'03_Thresholds_Archetypes'!$A:$M,9,FALSE))</f>
        <v>#N/A</v>
      </c>
      <c r="U520" t="e">
        <f>IF($K$520="","",VLOOKUP($K$520,'03_Thresholds_Archetypes'!$A:$M,10,FALSE))</f>
        <v>#N/A</v>
      </c>
      <c r="V520" t="e">
        <f>IF($K$520="","",VLOOKUP($K$520,'03_Thresholds_Archetypes'!$A:$M,11,FALSE))</f>
        <v>#N/A</v>
      </c>
      <c r="W520" t="e">
        <f>IF($K$520="","",VLOOKUP($K$520,'03_Thresholds_Archetypes'!$A:$M,12,FALSE))</f>
        <v>#N/A</v>
      </c>
      <c r="X520" t="e">
        <f>IF($K$520="","",VLOOKUP($K$520,'03_Thresholds_Archetypes'!$A:$M,13,FALSE))</f>
        <v>#N/A</v>
      </c>
      <c r="Y520" t="e">
        <f>IF($K$520="","",LOOKUP($L520,$M520:$R520,$S520:$X520))</f>
        <v>#N/A</v>
      </c>
      <c r="Z520">
        <f>IFERROR(VLOOKUP($A$520,'02_Benchmarks_by_NACE'!$A:$J,7,FALSE),"")</f>
        <v>1.5</v>
      </c>
      <c r="AA520">
        <f>IFERROR(VLOOKUP($A$520,'02_Benchmarks_by_NACE'!$A:$J,8,FALSE),"")</f>
        <v>2.25</v>
      </c>
      <c r="AB520">
        <f>IFERROR(VLOOKUP($A$520,'02_Benchmarks_by_NACE'!$A:$J,9,FALSE),"")</f>
        <v>3.75</v>
      </c>
      <c r="AC520">
        <f>IF(Z520="","",IF(LOWER($G$520)="lower_is_better",IF($L520&lt;=Z520*0.4,3,IF($L520&lt;=Z520*0.7,2,IF($L520&lt;=Z520,0,IF($L520&lt;=AB520,-2,-3)))),IF($L520&gt;=Z520*1.6,3,IF($L520&gt;=Z520*1.3,2,IF($L520&gt;=Z520,0,IF($L520&gt;=Z520/2,-2,-3))))))</f>
        <v>-3</v>
      </c>
      <c r="AD520" t="e">
        <f>IF($K$520&lt;&gt;"",Y520,IF(Z520&lt;&gt;"",AC520,""))</f>
        <v>#N/A</v>
      </c>
      <c r="AE520" t="e">
        <f>IF(AD520="","",VLOOKUP(AD520,'04_WUStG_Mapping'!$A:$B,2,TRUE))</f>
        <v>#N/A</v>
      </c>
    </row>
    <row r="521" spans="1:31" x14ac:dyDescent="0.2">
      <c r="A521" t="s">
        <v>533</v>
      </c>
      <c r="B521" t="s">
        <v>655</v>
      </c>
      <c r="C521" t="s">
        <v>739</v>
      </c>
      <c r="D521" t="s">
        <v>911</v>
      </c>
      <c r="E521" t="s">
        <v>1457</v>
      </c>
      <c r="F521" t="s">
        <v>1606</v>
      </c>
      <c r="G521" t="s">
        <v>1627</v>
      </c>
      <c r="H521" t="s">
        <v>1659</v>
      </c>
      <c r="I521" t="s">
        <v>1683</v>
      </c>
      <c r="J521" t="s">
        <v>1700</v>
      </c>
      <c r="K521" t="s">
        <v>1755</v>
      </c>
      <c r="M521">
        <f>IF($K$521="","",VLOOKUP($K$521,'03_Thresholds_Archetypes'!$A:$M,2,FALSE))</f>
        <v>0</v>
      </c>
      <c r="N521">
        <f>IF($K$521="","",VLOOKUP($K$521,'03_Thresholds_Archetypes'!$A:$M,3,FALSE))</f>
        <v>1</v>
      </c>
      <c r="O521">
        <f>IF($K$521="","",VLOOKUP($K$521,'03_Thresholds_Archetypes'!$A:$M,4,FALSE))</f>
        <v>3</v>
      </c>
      <c r="P521">
        <f>IF($K$521="","",VLOOKUP($K$521,'03_Thresholds_Archetypes'!$A:$M,5,FALSE))</f>
        <v>5</v>
      </c>
      <c r="Q521">
        <f>IF($K$521="","",VLOOKUP($K$521,'03_Thresholds_Archetypes'!$A:$M,6,FALSE))</f>
        <v>1000000000</v>
      </c>
      <c r="R521">
        <f>IF($K$521="","",VLOOKUP($K$521,'03_Thresholds_Archetypes'!$A:$M,7,FALSE))</f>
        <v>1000000000</v>
      </c>
      <c r="S521">
        <f>IF($K$521="","",VLOOKUP($K$521,'03_Thresholds_Archetypes'!$A:$M,8,FALSE))</f>
        <v>3</v>
      </c>
      <c r="T521">
        <f>IF($K$521="","",VLOOKUP($K$521,'03_Thresholds_Archetypes'!$A:$M,9,FALSE))</f>
        <v>2</v>
      </c>
      <c r="U521">
        <f>IF($K$521="","",VLOOKUP($K$521,'03_Thresholds_Archetypes'!$A:$M,10,FALSE))</f>
        <v>0</v>
      </c>
      <c r="V521">
        <f>IF($K$521="","",VLOOKUP($K$521,'03_Thresholds_Archetypes'!$A:$M,11,FALSE))</f>
        <v>-2</v>
      </c>
      <c r="W521">
        <f>IF($K$521="","",VLOOKUP($K$521,'03_Thresholds_Archetypes'!$A:$M,12,FALSE))</f>
        <v>-3</v>
      </c>
      <c r="X521">
        <f>IF($K$521="","",VLOOKUP($K$521,'03_Thresholds_Archetypes'!$A:$M,13,FALSE))</f>
        <v>-3</v>
      </c>
      <c r="Y521">
        <f>IF($K$521="","",LOOKUP($L521,$M521:$R521,$S521:$X521))</f>
        <v>3</v>
      </c>
      <c r="Z521">
        <f>IFERROR(VLOOKUP($A$521,'02_Benchmarks_by_NACE'!$A:$J,7,FALSE),"")</f>
        <v>0.5</v>
      </c>
      <c r="AA521">
        <f>IFERROR(VLOOKUP($A$521,'02_Benchmarks_by_NACE'!$A:$J,8,FALSE),"")</f>
        <v>0.75</v>
      </c>
      <c r="AB521">
        <f>IFERROR(VLOOKUP($A$521,'02_Benchmarks_by_NACE'!$A:$J,9,FALSE),"")</f>
        <v>1.25</v>
      </c>
      <c r="AC521">
        <f>IF(Z521="","",IF(LOWER($G$521)="lower_is_better",IF($L521&lt;=Z521*0.4,3,IF($L521&lt;=Z521*0.7,2,IF($L521&lt;=Z521,0,IF($L521&lt;=AB521,-2,-3)))),IF($L521&gt;=Z521*1.6,3,IF($L521&gt;=Z521*1.3,2,IF($L521&gt;=Z521,0,IF($L521&gt;=Z521/2,-2,-3))))))</f>
        <v>3</v>
      </c>
      <c r="AD521">
        <f>IF($K$521&lt;&gt;"",Y521,IF(Z521&lt;&gt;"",AC521,""))</f>
        <v>3</v>
      </c>
      <c r="AE521">
        <f>IF(AD521="","",VLOOKUP(AD521,'04_WUStG_Mapping'!$A:$B,2,TRUE))</f>
        <v>0</v>
      </c>
    </row>
    <row r="522" spans="1:31" x14ac:dyDescent="0.2">
      <c r="A522" t="s">
        <v>534</v>
      </c>
      <c r="B522" t="s">
        <v>655</v>
      </c>
      <c r="C522" t="s">
        <v>739</v>
      </c>
      <c r="D522" t="s">
        <v>911</v>
      </c>
      <c r="E522" t="s">
        <v>1458</v>
      </c>
      <c r="F522" t="s">
        <v>1607</v>
      </c>
      <c r="G522" t="s">
        <v>1626</v>
      </c>
      <c r="H522" t="s">
        <v>1660</v>
      </c>
      <c r="I522" t="s">
        <v>1683</v>
      </c>
      <c r="J522" t="s">
        <v>1700</v>
      </c>
      <c r="K522" t="s">
        <v>1774</v>
      </c>
      <c r="M522" t="e">
        <f>IF($K$522="","",VLOOKUP($K$522,'03_Thresholds_Archetypes'!$A:$M,2,FALSE))</f>
        <v>#N/A</v>
      </c>
      <c r="N522" t="e">
        <f>IF($K$522="","",VLOOKUP($K$522,'03_Thresholds_Archetypes'!$A:$M,3,FALSE))</f>
        <v>#N/A</v>
      </c>
      <c r="O522" t="e">
        <f>IF($K$522="","",VLOOKUP($K$522,'03_Thresholds_Archetypes'!$A:$M,4,FALSE))</f>
        <v>#N/A</v>
      </c>
      <c r="P522" t="e">
        <f>IF($K$522="","",VLOOKUP($K$522,'03_Thresholds_Archetypes'!$A:$M,5,FALSE))</f>
        <v>#N/A</v>
      </c>
      <c r="Q522" t="e">
        <f>IF($K$522="","",VLOOKUP($K$522,'03_Thresholds_Archetypes'!$A:$M,6,FALSE))</f>
        <v>#N/A</v>
      </c>
      <c r="R522" t="e">
        <f>IF($K$522="","",VLOOKUP($K$522,'03_Thresholds_Archetypes'!$A:$M,7,FALSE))</f>
        <v>#N/A</v>
      </c>
      <c r="S522" t="e">
        <f>IF($K$522="","",VLOOKUP($K$522,'03_Thresholds_Archetypes'!$A:$M,8,FALSE))</f>
        <v>#N/A</v>
      </c>
      <c r="T522" t="e">
        <f>IF($K$522="","",VLOOKUP($K$522,'03_Thresholds_Archetypes'!$A:$M,9,FALSE))</f>
        <v>#N/A</v>
      </c>
      <c r="U522" t="e">
        <f>IF($K$522="","",VLOOKUP($K$522,'03_Thresholds_Archetypes'!$A:$M,10,FALSE))</f>
        <v>#N/A</v>
      </c>
      <c r="V522" t="e">
        <f>IF($K$522="","",VLOOKUP($K$522,'03_Thresholds_Archetypes'!$A:$M,11,FALSE))</f>
        <v>#N/A</v>
      </c>
      <c r="W522" t="e">
        <f>IF($K$522="","",VLOOKUP($K$522,'03_Thresholds_Archetypes'!$A:$M,12,FALSE))</f>
        <v>#N/A</v>
      </c>
      <c r="X522" t="e">
        <f>IF($K$522="","",VLOOKUP($K$522,'03_Thresholds_Archetypes'!$A:$M,13,FALSE))</f>
        <v>#N/A</v>
      </c>
      <c r="Y522" t="e">
        <f>IF($K$522="","",LOOKUP($L522,$M522:$R522,$S522:$X522))</f>
        <v>#N/A</v>
      </c>
      <c r="Z522">
        <f>IFERROR(VLOOKUP($A$522,'02_Benchmarks_by_NACE'!$A:$J,7,FALSE),"")</f>
        <v>0.66999999999999993</v>
      </c>
      <c r="AA522">
        <f>IFERROR(VLOOKUP($A$522,'02_Benchmarks_by_NACE'!$A:$J,8,FALSE),"")</f>
        <v>1</v>
      </c>
      <c r="AB522">
        <f>IFERROR(VLOOKUP($A$522,'02_Benchmarks_by_NACE'!$A:$J,9,FALSE),"")</f>
        <v>1</v>
      </c>
      <c r="AC522">
        <f>IF(Z522="","",IF(LOWER($G$522)="lower_is_better",IF($L522&lt;=Z522*0.4,3,IF($L522&lt;=Z522*0.7,2,IF($L522&lt;=Z522,0,IF($L522&lt;=AB522,-2,-3)))),IF($L522&gt;=Z522*1.6,3,IF($L522&gt;=Z522*1.3,2,IF($L522&gt;=Z522,0,IF($L522&gt;=Z522/2,-2,-3))))))</f>
        <v>-3</v>
      </c>
      <c r="AD522" t="e">
        <f>IF($K$522&lt;&gt;"",Y522,IF(Z522&lt;&gt;"",AC522,""))</f>
        <v>#N/A</v>
      </c>
      <c r="AE522" t="e">
        <f>IF(AD522="","",VLOOKUP(AD522,'04_WUStG_Mapping'!$A:$B,2,TRUE))</f>
        <v>#N/A</v>
      </c>
    </row>
    <row r="523" spans="1:31" x14ac:dyDescent="0.2">
      <c r="A523" t="s">
        <v>535</v>
      </c>
      <c r="B523" t="s">
        <v>655</v>
      </c>
      <c r="C523" t="s">
        <v>739</v>
      </c>
      <c r="D523" t="s">
        <v>911</v>
      </c>
      <c r="E523" t="s">
        <v>1459</v>
      </c>
      <c r="F523" t="s">
        <v>1607</v>
      </c>
      <c r="G523" t="s">
        <v>1626</v>
      </c>
      <c r="H523" t="s">
        <v>1661</v>
      </c>
      <c r="I523" t="s">
        <v>1683</v>
      </c>
      <c r="J523" t="s">
        <v>1700</v>
      </c>
      <c r="K523" t="s">
        <v>1774</v>
      </c>
      <c r="M523" t="e">
        <f>IF($K$523="","",VLOOKUP($K$523,'03_Thresholds_Archetypes'!$A:$M,2,FALSE))</f>
        <v>#N/A</v>
      </c>
      <c r="N523" t="e">
        <f>IF($K$523="","",VLOOKUP($K$523,'03_Thresholds_Archetypes'!$A:$M,3,FALSE))</f>
        <v>#N/A</v>
      </c>
      <c r="O523" t="e">
        <f>IF($K$523="","",VLOOKUP($K$523,'03_Thresholds_Archetypes'!$A:$M,4,FALSE))</f>
        <v>#N/A</v>
      </c>
      <c r="P523" t="e">
        <f>IF($K$523="","",VLOOKUP($K$523,'03_Thresholds_Archetypes'!$A:$M,5,FALSE))</f>
        <v>#N/A</v>
      </c>
      <c r="Q523" t="e">
        <f>IF($K$523="","",VLOOKUP($K$523,'03_Thresholds_Archetypes'!$A:$M,6,FALSE))</f>
        <v>#N/A</v>
      </c>
      <c r="R523" t="e">
        <f>IF($K$523="","",VLOOKUP($K$523,'03_Thresholds_Archetypes'!$A:$M,7,FALSE))</f>
        <v>#N/A</v>
      </c>
      <c r="S523" t="e">
        <f>IF($K$523="","",VLOOKUP($K$523,'03_Thresholds_Archetypes'!$A:$M,8,FALSE))</f>
        <v>#N/A</v>
      </c>
      <c r="T523" t="e">
        <f>IF($K$523="","",VLOOKUP($K$523,'03_Thresholds_Archetypes'!$A:$M,9,FALSE))</f>
        <v>#N/A</v>
      </c>
      <c r="U523" t="e">
        <f>IF($K$523="","",VLOOKUP($K$523,'03_Thresholds_Archetypes'!$A:$M,10,FALSE))</f>
        <v>#N/A</v>
      </c>
      <c r="V523" t="e">
        <f>IF($K$523="","",VLOOKUP($K$523,'03_Thresholds_Archetypes'!$A:$M,11,FALSE))</f>
        <v>#N/A</v>
      </c>
      <c r="W523" t="e">
        <f>IF($K$523="","",VLOOKUP($K$523,'03_Thresholds_Archetypes'!$A:$M,12,FALSE))</f>
        <v>#N/A</v>
      </c>
      <c r="X523" t="e">
        <f>IF($K$523="","",VLOOKUP($K$523,'03_Thresholds_Archetypes'!$A:$M,13,FALSE))</f>
        <v>#N/A</v>
      </c>
      <c r="Y523" t="e">
        <f>IF($K$523="","",LOOKUP($L523,$M523:$R523,$S523:$X523))</f>
        <v>#N/A</v>
      </c>
      <c r="Z523">
        <f>IFERROR(VLOOKUP($A$523,'02_Benchmarks_by_NACE'!$A:$J,7,FALSE),"")</f>
        <v>0.5</v>
      </c>
      <c r="AA523">
        <f>IFERROR(VLOOKUP($A$523,'02_Benchmarks_by_NACE'!$A:$J,8,FALSE),"")</f>
        <v>0.75</v>
      </c>
      <c r="AB523">
        <f>IFERROR(VLOOKUP($A$523,'02_Benchmarks_by_NACE'!$A:$J,9,FALSE),"")</f>
        <v>0.9</v>
      </c>
      <c r="AC523">
        <f>IF(Z523="","",IF(LOWER($G$523)="lower_is_better",IF($L523&lt;=Z523*0.4,3,IF($L523&lt;=Z523*0.7,2,IF($L523&lt;=Z523,0,IF($L523&lt;=AB523,-2,-3)))),IF($L523&gt;=Z523*1.6,3,IF($L523&gt;=Z523*1.3,2,IF($L523&gt;=Z523,0,IF($L523&gt;=Z523/2,-2,-3))))))</f>
        <v>-3</v>
      </c>
      <c r="AD523" t="e">
        <f>IF($K$523&lt;&gt;"",Y523,IF(Z523&lt;&gt;"",AC523,""))</f>
        <v>#N/A</v>
      </c>
      <c r="AE523" t="e">
        <f>IF(AD523="","",VLOOKUP(AD523,'04_WUStG_Mapping'!$A:$B,2,TRUE))</f>
        <v>#N/A</v>
      </c>
    </row>
    <row r="524" spans="1:31" x14ac:dyDescent="0.2">
      <c r="A524" t="s">
        <v>536</v>
      </c>
      <c r="B524" t="s">
        <v>655</v>
      </c>
      <c r="C524" t="s">
        <v>739</v>
      </c>
      <c r="D524" t="s">
        <v>912</v>
      </c>
      <c r="E524" t="s">
        <v>1460</v>
      </c>
      <c r="F524" t="s">
        <v>1607</v>
      </c>
      <c r="G524" t="s">
        <v>1626</v>
      </c>
      <c r="H524" t="s">
        <v>1662</v>
      </c>
      <c r="I524" t="s">
        <v>1686</v>
      </c>
      <c r="J524" t="s">
        <v>1700</v>
      </c>
      <c r="K524" t="s">
        <v>1774</v>
      </c>
      <c r="M524" t="e">
        <f>IF($K$524="","",VLOOKUP($K$524,'03_Thresholds_Archetypes'!$A:$M,2,FALSE))</f>
        <v>#N/A</v>
      </c>
      <c r="N524" t="e">
        <f>IF($K$524="","",VLOOKUP($K$524,'03_Thresholds_Archetypes'!$A:$M,3,FALSE))</f>
        <v>#N/A</v>
      </c>
      <c r="O524" t="e">
        <f>IF($K$524="","",VLOOKUP($K$524,'03_Thresholds_Archetypes'!$A:$M,4,FALSE))</f>
        <v>#N/A</v>
      </c>
      <c r="P524" t="e">
        <f>IF($K$524="","",VLOOKUP($K$524,'03_Thresholds_Archetypes'!$A:$M,5,FALSE))</f>
        <v>#N/A</v>
      </c>
      <c r="Q524" t="e">
        <f>IF($K$524="","",VLOOKUP($K$524,'03_Thresholds_Archetypes'!$A:$M,6,FALSE))</f>
        <v>#N/A</v>
      </c>
      <c r="R524" t="e">
        <f>IF($K$524="","",VLOOKUP($K$524,'03_Thresholds_Archetypes'!$A:$M,7,FALSE))</f>
        <v>#N/A</v>
      </c>
      <c r="S524" t="e">
        <f>IF($K$524="","",VLOOKUP($K$524,'03_Thresholds_Archetypes'!$A:$M,8,FALSE))</f>
        <v>#N/A</v>
      </c>
      <c r="T524" t="e">
        <f>IF($K$524="","",VLOOKUP($K$524,'03_Thresholds_Archetypes'!$A:$M,9,FALSE))</f>
        <v>#N/A</v>
      </c>
      <c r="U524" t="e">
        <f>IF($K$524="","",VLOOKUP($K$524,'03_Thresholds_Archetypes'!$A:$M,10,FALSE))</f>
        <v>#N/A</v>
      </c>
      <c r="V524" t="e">
        <f>IF($K$524="","",VLOOKUP($K$524,'03_Thresholds_Archetypes'!$A:$M,11,FALSE))</f>
        <v>#N/A</v>
      </c>
      <c r="W524" t="e">
        <f>IF($K$524="","",VLOOKUP($K$524,'03_Thresholds_Archetypes'!$A:$M,12,FALSE))</f>
        <v>#N/A</v>
      </c>
      <c r="X524" t="e">
        <f>IF($K$524="","",VLOOKUP($K$524,'03_Thresholds_Archetypes'!$A:$M,13,FALSE))</f>
        <v>#N/A</v>
      </c>
      <c r="Y524" t="e">
        <f>IF($K$524="","",LOOKUP($L524,$M524:$R524,$S524:$X524))</f>
        <v>#N/A</v>
      </c>
      <c r="Z524">
        <f>IFERROR(VLOOKUP($A$524,'02_Benchmarks_by_NACE'!$A:$J,7,FALSE),"")</f>
        <v>0.64500000000000002</v>
      </c>
      <c r="AA524">
        <f>IFERROR(VLOOKUP($A$524,'02_Benchmarks_by_NACE'!$A:$J,8,FALSE),"")</f>
        <v>0.96750000000000003</v>
      </c>
      <c r="AB524">
        <f>IFERROR(VLOOKUP($A$524,'02_Benchmarks_by_NACE'!$A:$J,9,FALSE),"")</f>
        <v>1</v>
      </c>
      <c r="AC524">
        <f>IF(Z524="","",IF(LOWER($G$524)="lower_is_better",IF($L524&lt;=Z524*0.4,3,IF($L524&lt;=Z524*0.7,2,IF($L524&lt;=Z524,0,IF($L524&lt;=AB524,-2,-3)))),IF($L524&gt;=Z524*1.6,3,IF($L524&gt;=Z524*1.3,2,IF($L524&gt;=Z524,0,IF($L524&gt;=Z524/2,-2,-3))))))</f>
        <v>-3</v>
      </c>
      <c r="AD524" t="e">
        <f>IF($K$524&lt;&gt;"",Y524,IF(Z524&lt;&gt;"",AC524,""))</f>
        <v>#N/A</v>
      </c>
      <c r="AE524" t="e">
        <f>IF(AD524="","",VLOOKUP(AD524,'04_WUStG_Mapping'!$A:$B,2,TRUE))</f>
        <v>#N/A</v>
      </c>
    </row>
    <row r="525" spans="1:31" x14ac:dyDescent="0.2">
      <c r="A525" t="s">
        <v>537</v>
      </c>
      <c r="B525" t="s">
        <v>655</v>
      </c>
      <c r="C525" t="s">
        <v>739</v>
      </c>
      <c r="D525" t="s">
        <v>912</v>
      </c>
      <c r="E525" t="s">
        <v>1461</v>
      </c>
      <c r="F525" t="s">
        <v>1602</v>
      </c>
      <c r="G525" t="s">
        <v>1627</v>
      </c>
      <c r="H525" t="s">
        <v>1663</v>
      </c>
      <c r="I525" t="s">
        <v>1632</v>
      </c>
      <c r="J525" t="s">
        <v>1700</v>
      </c>
      <c r="K525" t="s">
        <v>1775</v>
      </c>
      <c r="M525" t="e">
        <f>IF($K$525="","",VLOOKUP($K$525,'03_Thresholds_Archetypes'!$A:$M,2,FALSE))</f>
        <v>#N/A</v>
      </c>
      <c r="N525" t="e">
        <f>IF($K$525="","",VLOOKUP($K$525,'03_Thresholds_Archetypes'!$A:$M,3,FALSE))</f>
        <v>#N/A</v>
      </c>
      <c r="O525" t="e">
        <f>IF($K$525="","",VLOOKUP($K$525,'03_Thresholds_Archetypes'!$A:$M,4,FALSE))</f>
        <v>#N/A</v>
      </c>
      <c r="P525" t="e">
        <f>IF($K$525="","",VLOOKUP($K$525,'03_Thresholds_Archetypes'!$A:$M,5,FALSE))</f>
        <v>#N/A</v>
      </c>
      <c r="Q525" t="e">
        <f>IF($K$525="","",VLOOKUP($K$525,'03_Thresholds_Archetypes'!$A:$M,6,FALSE))</f>
        <v>#N/A</v>
      </c>
      <c r="R525" t="e">
        <f>IF($K$525="","",VLOOKUP($K$525,'03_Thresholds_Archetypes'!$A:$M,7,FALSE))</f>
        <v>#N/A</v>
      </c>
      <c r="S525" t="e">
        <f>IF($K$525="","",VLOOKUP($K$525,'03_Thresholds_Archetypes'!$A:$M,8,FALSE))</f>
        <v>#N/A</v>
      </c>
      <c r="T525" t="e">
        <f>IF($K$525="","",VLOOKUP($K$525,'03_Thresholds_Archetypes'!$A:$M,9,FALSE))</f>
        <v>#N/A</v>
      </c>
      <c r="U525" t="e">
        <f>IF($K$525="","",VLOOKUP($K$525,'03_Thresholds_Archetypes'!$A:$M,10,FALSE))</f>
        <v>#N/A</v>
      </c>
      <c r="V525" t="e">
        <f>IF($K$525="","",VLOOKUP($K$525,'03_Thresholds_Archetypes'!$A:$M,11,FALSE))</f>
        <v>#N/A</v>
      </c>
      <c r="W525" t="e">
        <f>IF($K$525="","",VLOOKUP($K$525,'03_Thresholds_Archetypes'!$A:$M,12,FALSE))</f>
        <v>#N/A</v>
      </c>
      <c r="X525" t="e">
        <f>IF($K$525="","",VLOOKUP($K$525,'03_Thresholds_Archetypes'!$A:$M,13,FALSE))</f>
        <v>#N/A</v>
      </c>
      <c r="Y525" t="e">
        <f>IF($K$525="","",LOOKUP($L525,$M525:$R525,$S525:$X525))</f>
        <v>#N/A</v>
      </c>
      <c r="Z525">
        <f>IFERROR(VLOOKUP($A$525,'02_Benchmarks_by_NACE'!$A:$J,7,FALSE),"")</f>
        <v>15.5</v>
      </c>
      <c r="AA525">
        <f>IFERROR(VLOOKUP($A$525,'02_Benchmarks_by_NACE'!$A:$J,8,FALSE),"")</f>
        <v>23.25</v>
      </c>
      <c r="AB525">
        <f>IFERROR(VLOOKUP($A$525,'02_Benchmarks_by_NACE'!$A:$J,9,FALSE),"")</f>
        <v>38.75</v>
      </c>
      <c r="AC525">
        <f>IF(Z525="","",IF(LOWER($G$525)="lower_is_better",IF($L525&lt;=Z525*0.4,3,IF($L525&lt;=Z525*0.7,2,IF($L525&lt;=Z525,0,IF($L525&lt;=AB525,-2,-3)))),IF($L525&gt;=Z525*1.6,3,IF($L525&gt;=Z525*1.3,2,IF($L525&gt;=Z525,0,IF($L525&gt;=Z525/2,-2,-3))))))</f>
        <v>3</v>
      </c>
      <c r="AD525" t="e">
        <f>IF($K$525&lt;&gt;"",Y525,IF(Z525&lt;&gt;"",AC525,""))</f>
        <v>#N/A</v>
      </c>
      <c r="AE525" t="e">
        <f>IF(AD525="","",VLOOKUP(AD525,'04_WUStG_Mapping'!$A:$B,2,TRUE))</f>
        <v>#N/A</v>
      </c>
    </row>
    <row r="526" spans="1:31" x14ac:dyDescent="0.2">
      <c r="A526" t="s">
        <v>538</v>
      </c>
      <c r="B526" t="s">
        <v>655</v>
      </c>
      <c r="C526" t="s">
        <v>739</v>
      </c>
      <c r="D526" t="s">
        <v>912</v>
      </c>
      <c r="E526" t="s">
        <v>1462</v>
      </c>
      <c r="F526" t="s">
        <v>1608</v>
      </c>
      <c r="G526" t="s">
        <v>1626</v>
      </c>
      <c r="H526" t="s">
        <v>1664</v>
      </c>
      <c r="I526" t="s">
        <v>1686</v>
      </c>
      <c r="J526" t="s">
        <v>1700</v>
      </c>
      <c r="K526" t="s">
        <v>1774</v>
      </c>
      <c r="M526" t="e">
        <f>IF($K$526="","",VLOOKUP($K$526,'03_Thresholds_Archetypes'!$A:$M,2,FALSE))</f>
        <v>#N/A</v>
      </c>
      <c r="N526" t="e">
        <f>IF($K$526="","",VLOOKUP($K$526,'03_Thresholds_Archetypes'!$A:$M,3,FALSE))</f>
        <v>#N/A</v>
      </c>
      <c r="O526" t="e">
        <f>IF($K$526="","",VLOOKUP($K$526,'03_Thresholds_Archetypes'!$A:$M,4,FALSE))</f>
        <v>#N/A</v>
      </c>
      <c r="P526" t="e">
        <f>IF($K$526="","",VLOOKUP($K$526,'03_Thresholds_Archetypes'!$A:$M,5,FALSE))</f>
        <v>#N/A</v>
      </c>
      <c r="Q526" t="e">
        <f>IF($K$526="","",VLOOKUP($K$526,'03_Thresholds_Archetypes'!$A:$M,6,FALSE))</f>
        <v>#N/A</v>
      </c>
      <c r="R526" t="e">
        <f>IF($K$526="","",VLOOKUP($K$526,'03_Thresholds_Archetypes'!$A:$M,7,FALSE))</f>
        <v>#N/A</v>
      </c>
      <c r="S526" t="e">
        <f>IF($K$526="","",VLOOKUP($K$526,'03_Thresholds_Archetypes'!$A:$M,8,FALSE))</f>
        <v>#N/A</v>
      </c>
      <c r="T526" t="e">
        <f>IF($K$526="","",VLOOKUP($K$526,'03_Thresholds_Archetypes'!$A:$M,9,FALSE))</f>
        <v>#N/A</v>
      </c>
      <c r="U526" t="e">
        <f>IF($K$526="","",VLOOKUP($K$526,'03_Thresholds_Archetypes'!$A:$M,10,FALSE))</f>
        <v>#N/A</v>
      </c>
      <c r="V526" t="e">
        <f>IF($K$526="","",VLOOKUP($K$526,'03_Thresholds_Archetypes'!$A:$M,11,FALSE))</f>
        <v>#N/A</v>
      </c>
      <c r="W526" t="e">
        <f>IF($K$526="","",VLOOKUP($K$526,'03_Thresholds_Archetypes'!$A:$M,12,FALSE))</f>
        <v>#N/A</v>
      </c>
      <c r="X526" t="e">
        <f>IF($K$526="","",VLOOKUP($K$526,'03_Thresholds_Archetypes'!$A:$M,13,FALSE))</f>
        <v>#N/A</v>
      </c>
      <c r="Y526" t="e">
        <f>IF($K$526="","",LOOKUP($L526,$M526:$R526,$S526:$X526))</f>
        <v>#N/A</v>
      </c>
      <c r="Z526">
        <f>IFERROR(VLOOKUP($A$526,'02_Benchmarks_by_NACE'!$A:$J,7,FALSE),"")</f>
        <v>1.5</v>
      </c>
      <c r="AA526">
        <f>IFERROR(VLOOKUP($A$526,'02_Benchmarks_by_NACE'!$A:$J,8,FALSE),"")</f>
        <v>2.25</v>
      </c>
      <c r="AB526">
        <f>IFERROR(VLOOKUP($A$526,'02_Benchmarks_by_NACE'!$A:$J,9,FALSE),"")</f>
        <v>3.75</v>
      </c>
      <c r="AC526">
        <f>IF(Z526="","",IF(LOWER($G$526)="lower_is_better",IF($L526&lt;=Z526*0.4,3,IF($L526&lt;=Z526*0.7,2,IF($L526&lt;=Z526,0,IF($L526&lt;=AB526,-2,-3)))),IF($L526&gt;=Z526*1.6,3,IF($L526&gt;=Z526*1.3,2,IF($L526&gt;=Z526,0,IF($L526&gt;=Z526/2,-2,-3))))))</f>
        <v>-3</v>
      </c>
      <c r="AD526" t="e">
        <f>IF($K$526&lt;&gt;"",Y526,IF(Z526&lt;&gt;"",AC526,""))</f>
        <v>#N/A</v>
      </c>
      <c r="AE526" t="e">
        <f>IF(AD526="","",VLOOKUP(AD526,'04_WUStG_Mapping'!$A:$B,2,TRUE))</f>
        <v>#N/A</v>
      </c>
    </row>
    <row r="527" spans="1:31" x14ac:dyDescent="0.2">
      <c r="A527" t="s">
        <v>539</v>
      </c>
      <c r="B527" t="s">
        <v>655</v>
      </c>
      <c r="C527" t="s">
        <v>739</v>
      </c>
      <c r="D527" t="s">
        <v>913</v>
      </c>
      <c r="E527" t="s">
        <v>1463</v>
      </c>
      <c r="F527" t="s">
        <v>1606</v>
      </c>
      <c r="G527" t="s">
        <v>1627</v>
      </c>
      <c r="H527" t="s">
        <v>1659</v>
      </c>
      <c r="I527" t="s">
        <v>1685</v>
      </c>
      <c r="J527" t="s">
        <v>1700</v>
      </c>
      <c r="K527" t="s">
        <v>1755</v>
      </c>
      <c r="M527">
        <f>IF($K$527="","",VLOOKUP($K$527,'03_Thresholds_Archetypes'!$A:$M,2,FALSE))</f>
        <v>0</v>
      </c>
      <c r="N527">
        <f>IF($K$527="","",VLOOKUP($K$527,'03_Thresholds_Archetypes'!$A:$M,3,FALSE))</f>
        <v>1</v>
      </c>
      <c r="O527">
        <f>IF($K$527="","",VLOOKUP($K$527,'03_Thresholds_Archetypes'!$A:$M,4,FALSE))</f>
        <v>3</v>
      </c>
      <c r="P527">
        <f>IF($K$527="","",VLOOKUP($K$527,'03_Thresholds_Archetypes'!$A:$M,5,FALSE))</f>
        <v>5</v>
      </c>
      <c r="Q527">
        <f>IF($K$527="","",VLOOKUP($K$527,'03_Thresholds_Archetypes'!$A:$M,6,FALSE))</f>
        <v>1000000000</v>
      </c>
      <c r="R527">
        <f>IF($K$527="","",VLOOKUP($K$527,'03_Thresholds_Archetypes'!$A:$M,7,FALSE))</f>
        <v>1000000000</v>
      </c>
      <c r="S527">
        <f>IF($K$527="","",VLOOKUP($K$527,'03_Thresholds_Archetypes'!$A:$M,8,FALSE))</f>
        <v>3</v>
      </c>
      <c r="T527">
        <f>IF($K$527="","",VLOOKUP($K$527,'03_Thresholds_Archetypes'!$A:$M,9,FALSE))</f>
        <v>2</v>
      </c>
      <c r="U527">
        <f>IF($K$527="","",VLOOKUP($K$527,'03_Thresholds_Archetypes'!$A:$M,10,FALSE))</f>
        <v>0</v>
      </c>
      <c r="V527">
        <f>IF($K$527="","",VLOOKUP($K$527,'03_Thresholds_Archetypes'!$A:$M,11,FALSE))</f>
        <v>-2</v>
      </c>
      <c r="W527">
        <f>IF($K$527="","",VLOOKUP($K$527,'03_Thresholds_Archetypes'!$A:$M,12,FALSE))</f>
        <v>-3</v>
      </c>
      <c r="X527">
        <f>IF($K$527="","",VLOOKUP($K$527,'03_Thresholds_Archetypes'!$A:$M,13,FALSE))</f>
        <v>-3</v>
      </c>
      <c r="Y527">
        <f>IF($K$527="","",LOOKUP($L527,$M527:$R527,$S527:$X527))</f>
        <v>3</v>
      </c>
      <c r="Z527">
        <f>IFERROR(VLOOKUP($A$527,'02_Benchmarks_by_NACE'!$A:$J,7,FALSE),"")</f>
        <v>0.5</v>
      </c>
      <c r="AA527">
        <f>IFERROR(VLOOKUP($A$527,'02_Benchmarks_by_NACE'!$A:$J,8,FALSE),"")</f>
        <v>0.75</v>
      </c>
      <c r="AB527">
        <f>IFERROR(VLOOKUP($A$527,'02_Benchmarks_by_NACE'!$A:$J,9,FALSE),"")</f>
        <v>1.25</v>
      </c>
      <c r="AC527">
        <f>IF(Z527="","",IF(LOWER($G$527)="lower_is_better",IF($L527&lt;=Z527*0.4,3,IF($L527&lt;=Z527*0.7,2,IF($L527&lt;=Z527,0,IF($L527&lt;=AB527,-2,-3)))),IF($L527&gt;=Z527*1.6,3,IF($L527&gt;=Z527*1.3,2,IF($L527&gt;=Z527,0,IF($L527&gt;=Z527/2,-2,-3))))))</f>
        <v>3</v>
      </c>
      <c r="AD527">
        <f>IF($K$527&lt;&gt;"",Y527,IF(Z527&lt;&gt;"",AC527,""))</f>
        <v>3</v>
      </c>
      <c r="AE527">
        <f>IF(AD527="","",VLOOKUP(AD527,'04_WUStG_Mapping'!$A:$B,2,TRUE))</f>
        <v>0</v>
      </c>
    </row>
    <row r="528" spans="1:31" x14ac:dyDescent="0.2">
      <c r="A528" t="s">
        <v>540</v>
      </c>
      <c r="B528" t="s">
        <v>655</v>
      </c>
      <c r="C528" t="s">
        <v>739</v>
      </c>
      <c r="D528" t="s">
        <v>913</v>
      </c>
      <c r="E528" t="s">
        <v>1464</v>
      </c>
      <c r="F528" t="s">
        <v>1607</v>
      </c>
      <c r="G528" t="s">
        <v>1626</v>
      </c>
      <c r="H528" t="s">
        <v>1660</v>
      </c>
      <c r="I528" t="s">
        <v>1685</v>
      </c>
      <c r="J528" t="s">
        <v>1700</v>
      </c>
      <c r="K528" t="s">
        <v>1774</v>
      </c>
      <c r="M528" t="e">
        <f>IF($K$528="","",VLOOKUP($K$528,'03_Thresholds_Archetypes'!$A:$M,2,FALSE))</f>
        <v>#N/A</v>
      </c>
      <c r="N528" t="e">
        <f>IF($K$528="","",VLOOKUP($K$528,'03_Thresholds_Archetypes'!$A:$M,3,FALSE))</f>
        <v>#N/A</v>
      </c>
      <c r="O528" t="e">
        <f>IF($K$528="","",VLOOKUP($K$528,'03_Thresholds_Archetypes'!$A:$M,4,FALSE))</f>
        <v>#N/A</v>
      </c>
      <c r="P528" t="e">
        <f>IF($K$528="","",VLOOKUP($K$528,'03_Thresholds_Archetypes'!$A:$M,5,FALSE))</f>
        <v>#N/A</v>
      </c>
      <c r="Q528" t="e">
        <f>IF($K$528="","",VLOOKUP($K$528,'03_Thresholds_Archetypes'!$A:$M,6,FALSE))</f>
        <v>#N/A</v>
      </c>
      <c r="R528" t="e">
        <f>IF($K$528="","",VLOOKUP($K$528,'03_Thresholds_Archetypes'!$A:$M,7,FALSE))</f>
        <v>#N/A</v>
      </c>
      <c r="S528" t="e">
        <f>IF($K$528="","",VLOOKUP($K$528,'03_Thresholds_Archetypes'!$A:$M,8,FALSE))</f>
        <v>#N/A</v>
      </c>
      <c r="T528" t="e">
        <f>IF($K$528="","",VLOOKUP($K$528,'03_Thresholds_Archetypes'!$A:$M,9,FALSE))</f>
        <v>#N/A</v>
      </c>
      <c r="U528" t="e">
        <f>IF($K$528="","",VLOOKUP($K$528,'03_Thresholds_Archetypes'!$A:$M,10,FALSE))</f>
        <v>#N/A</v>
      </c>
      <c r="V528" t="e">
        <f>IF($K$528="","",VLOOKUP($K$528,'03_Thresholds_Archetypes'!$A:$M,11,FALSE))</f>
        <v>#N/A</v>
      </c>
      <c r="W528" t="e">
        <f>IF($K$528="","",VLOOKUP($K$528,'03_Thresholds_Archetypes'!$A:$M,12,FALSE))</f>
        <v>#N/A</v>
      </c>
      <c r="X528" t="e">
        <f>IF($K$528="","",VLOOKUP($K$528,'03_Thresholds_Archetypes'!$A:$M,13,FALSE))</f>
        <v>#N/A</v>
      </c>
      <c r="Y528" t="e">
        <f>IF($K$528="","",LOOKUP($L528,$M528:$R528,$S528:$X528))</f>
        <v>#N/A</v>
      </c>
      <c r="Z528">
        <f>IFERROR(VLOOKUP($A$528,'02_Benchmarks_by_NACE'!$A:$J,7,FALSE),"")</f>
        <v>0.66999999999999993</v>
      </c>
      <c r="AA528">
        <f>IFERROR(VLOOKUP($A$528,'02_Benchmarks_by_NACE'!$A:$J,8,FALSE),"")</f>
        <v>1</v>
      </c>
      <c r="AB528">
        <f>IFERROR(VLOOKUP($A$528,'02_Benchmarks_by_NACE'!$A:$J,9,FALSE),"")</f>
        <v>1</v>
      </c>
      <c r="AC528">
        <f>IF(Z528="","",IF(LOWER($G$528)="lower_is_better",IF($L528&lt;=Z528*0.4,3,IF($L528&lt;=Z528*0.7,2,IF($L528&lt;=Z528,0,IF($L528&lt;=AB528,-2,-3)))),IF($L528&gt;=Z528*1.6,3,IF($L528&gt;=Z528*1.3,2,IF($L528&gt;=Z528,0,IF($L528&gt;=Z528/2,-2,-3))))))</f>
        <v>-3</v>
      </c>
      <c r="AD528" t="e">
        <f>IF($K$528&lt;&gt;"",Y528,IF(Z528&lt;&gt;"",AC528,""))</f>
        <v>#N/A</v>
      </c>
      <c r="AE528" t="e">
        <f>IF(AD528="","",VLOOKUP(AD528,'04_WUStG_Mapping'!$A:$B,2,TRUE))</f>
        <v>#N/A</v>
      </c>
    </row>
    <row r="529" spans="1:31" x14ac:dyDescent="0.2">
      <c r="A529" t="s">
        <v>541</v>
      </c>
      <c r="B529" t="s">
        <v>655</v>
      </c>
      <c r="C529" t="s">
        <v>739</v>
      </c>
      <c r="D529" t="s">
        <v>913</v>
      </c>
      <c r="E529" t="s">
        <v>1465</v>
      </c>
      <c r="F529" t="s">
        <v>1607</v>
      </c>
      <c r="G529" t="s">
        <v>1626</v>
      </c>
      <c r="H529" t="s">
        <v>1661</v>
      </c>
      <c r="I529" t="s">
        <v>1685</v>
      </c>
      <c r="J529" t="s">
        <v>1700</v>
      </c>
      <c r="K529" t="s">
        <v>1774</v>
      </c>
      <c r="M529" t="e">
        <f>IF($K$529="","",VLOOKUP($K$529,'03_Thresholds_Archetypes'!$A:$M,2,FALSE))</f>
        <v>#N/A</v>
      </c>
      <c r="N529" t="e">
        <f>IF($K$529="","",VLOOKUP($K$529,'03_Thresholds_Archetypes'!$A:$M,3,FALSE))</f>
        <v>#N/A</v>
      </c>
      <c r="O529" t="e">
        <f>IF($K$529="","",VLOOKUP($K$529,'03_Thresholds_Archetypes'!$A:$M,4,FALSE))</f>
        <v>#N/A</v>
      </c>
      <c r="P529" t="e">
        <f>IF($K$529="","",VLOOKUP($K$529,'03_Thresholds_Archetypes'!$A:$M,5,FALSE))</f>
        <v>#N/A</v>
      </c>
      <c r="Q529" t="e">
        <f>IF($K$529="","",VLOOKUP($K$529,'03_Thresholds_Archetypes'!$A:$M,6,FALSE))</f>
        <v>#N/A</v>
      </c>
      <c r="R529" t="e">
        <f>IF($K$529="","",VLOOKUP($K$529,'03_Thresholds_Archetypes'!$A:$M,7,FALSE))</f>
        <v>#N/A</v>
      </c>
      <c r="S529" t="e">
        <f>IF($K$529="","",VLOOKUP($K$529,'03_Thresholds_Archetypes'!$A:$M,8,FALSE))</f>
        <v>#N/A</v>
      </c>
      <c r="T529" t="e">
        <f>IF($K$529="","",VLOOKUP($K$529,'03_Thresholds_Archetypes'!$A:$M,9,FALSE))</f>
        <v>#N/A</v>
      </c>
      <c r="U529" t="e">
        <f>IF($K$529="","",VLOOKUP($K$529,'03_Thresholds_Archetypes'!$A:$M,10,FALSE))</f>
        <v>#N/A</v>
      </c>
      <c r="V529" t="e">
        <f>IF($K$529="","",VLOOKUP($K$529,'03_Thresholds_Archetypes'!$A:$M,11,FALSE))</f>
        <v>#N/A</v>
      </c>
      <c r="W529" t="e">
        <f>IF($K$529="","",VLOOKUP($K$529,'03_Thresholds_Archetypes'!$A:$M,12,FALSE))</f>
        <v>#N/A</v>
      </c>
      <c r="X529" t="e">
        <f>IF($K$529="","",VLOOKUP($K$529,'03_Thresholds_Archetypes'!$A:$M,13,FALSE))</f>
        <v>#N/A</v>
      </c>
      <c r="Y529" t="e">
        <f>IF($K$529="","",LOOKUP($L529,$M529:$R529,$S529:$X529))</f>
        <v>#N/A</v>
      </c>
      <c r="Z529">
        <f>IFERROR(VLOOKUP($A$529,'02_Benchmarks_by_NACE'!$A:$J,7,FALSE),"")</f>
        <v>0.5</v>
      </c>
      <c r="AA529">
        <f>IFERROR(VLOOKUP($A$529,'02_Benchmarks_by_NACE'!$A:$J,8,FALSE),"")</f>
        <v>0.75</v>
      </c>
      <c r="AB529">
        <f>IFERROR(VLOOKUP($A$529,'02_Benchmarks_by_NACE'!$A:$J,9,FALSE),"")</f>
        <v>0.9</v>
      </c>
      <c r="AC529">
        <f>IF(Z529="","",IF(LOWER($G$529)="lower_is_better",IF($L529&lt;=Z529*0.4,3,IF($L529&lt;=Z529*0.7,2,IF($L529&lt;=Z529,0,IF($L529&lt;=AB529,-2,-3)))),IF($L529&gt;=Z529*1.6,3,IF($L529&gt;=Z529*1.3,2,IF($L529&gt;=Z529,0,IF($L529&gt;=Z529/2,-2,-3))))))</f>
        <v>-3</v>
      </c>
      <c r="AD529" t="e">
        <f>IF($K$529&lt;&gt;"",Y529,IF(Z529&lt;&gt;"",AC529,""))</f>
        <v>#N/A</v>
      </c>
      <c r="AE529" t="e">
        <f>IF(AD529="","",VLOOKUP(AD529,'04_WUStG_Mapping'!$A:$B,2,TRUE))</f>
        <v>#N/A</v>
      </c>
    </row>
    <row r="530" spans="1:31" x14ac:dyDescent="0.2">
      <c r="A530" t="s">
        <v>542</v>
      </c>
      <c r="B530" t="s">
        <v>655</v>
      </c>
      <c r="C530" t="s">
        <v>739</v>
      </c>
      <c r="D530" t="s">
        <v>914</v>
      </c>
      <c r="E530" t="s">
        <v>1466</v>
      </c>
      <c r="F530" t="s">
        <v>1602</v>
      </c>
      <c r="G530" t="s">
        <v>1626</v>
      </c>
      <c r="H530" t="s">
        <v>1655</v>
      </c>
      <c r="I530" t="s">
        <v>1629</v>
      </c>
      <c r="J530" t="s">
        <v>1698</v>
      </c>
      <c r="K530" t="s">
        <v>1753</v>
      </c>
      <c r="M530">
        <f>IF($K$530="","",VLOOKUP($K$530,'03_Thresholds_Archetypes'!$A:$M,2,FALSE))</f>
        <v>0</v>
      </c>
      <c r="N530">
        <f>IF($K$530="","",VLOOKUP($K$530,'03_Thresholds_Archetypes'!$A:$M,3,FALSE))</f>
        <v>30</v>
      </c>
      <c r="O530">
        <f>IF($K$530="","",VLOOKUP($K$530,'03_Thresholds_Archetypes'!$A:$M,4,FALSE))</f>
        <v>50</v>
      </c>
      <c r="P530">
        <f>IF($K$530="","",VLOOKUP($K$530,'03_Thresholds_Archetypes'!$A:$M,5,FALSE))</f>
        <v>70</v>
      </c>
      <c r="Q530">
        <f>IF($K$530="","",VLOOKUP($K$530,'03_Thresholds_Archetypes'!$A:$M,6,FALSE))</f>
        <v>90</v>
      </c>
      <c r="R530">
        <f>IF($K$530="","",VLOOKUP($K$530,'03_Thresholds_Archetypes'!$A:$M,7,FALSE))</f>
        <v>1000000000</v>
      </c>
      <c r="S530">
        <f>IF($K$530="","",VLOOKUP($K$530,'03_Thresholds_Archetypes'!$A:$M,8,FALSE))</f>
        <v>-3</v>
      </c>
      <c r="T530">
        <f>IF($K$530="","",VLOOKUP($K$530,'03_Thresholds_Archetypes'!$A:$M,9,FALSE))</f>
        <v>-2</v>
      </c>
      <c r="U530">
        <f>IF($K$530="","",VLOOKUP($K$530,'03_Thresholds_Archetypes'!$A:$M,10,FALSE))</f>
        <v>0</v>
      </c>
      <c r="V530">
        <f>IF($K$530="","",VLOOKUP($K$530,'03_Thresholds_Archetypes'!$A:$M,11,FALSE))</f>
        <v>2</v>
      </c>
      <c r="W530">
        <f>IF($K$530="","",VLOOKUP($K$530,'03_Thresholds_Archetypes'!$A:$M,12,FALSE))</f>
        <v>3</v>
      </c>
      <c r="X530">
        <f>IF($K$530="","",VLOOKUP($K$530,'03_Thresholds_Archetypes'!$A:$M,13,FALSE))</f>
        <v>3</v>
      </c>
      <c r="Y530">
        <f>IF($K$530="","",LOOKUP($L530,$M530:$R530,$S530:$X530))</f>
        <v>-3</v>
      </c>
      <c r="Z530">
        <f>IFERROR(VLOOKUP($A$530,'02_Benchmarks_by_NACE'!$A:$J,7,FALSE),"")</f>
        <v>59.5</v>
      </c>
      <c r="AA530">
        <f>IFERROR(VLOOKUP($A$530,'02_Benchmarks_by_NACE'!$A:$J,8,FALSE),"")</f>
        <v>89.25</v>
      </c>
      <c r="AB530">
        <f>IFERROR(VLOOKUP($A$530,'02_Benchmarks_by_NACE'!$A:$J,9,FALSE),"")</f>
        <v>100</v>
      </c>
      <c r="AC530">
        <f>IF(Z530="","",IF(LOWER($G$530)="lower_is_better",IF($L530&lt;=Z530*0.4,3,IF($L530&lt;=Z530*0.7,2,IF($L530&lt;=Z530,0,IF($L530&lt;=AB530,-2,-3)))),IF($L530&gt;=Z530*1.6,3,IF($L530&gt;=Z530*1.3,2,IF($L530&gt;=Z530,0,IF($L530&gt;=Z530/2,-2,-3))))))</f>
        <v>-3</v>
      </c>
      <c r="AD530">
        <f>IF($K$530&lt;&gt;"",Y530,IF(Z530&lt;&gt;"",AC530,""))</f>
        <v>-3</v>
      </c>
      <c r="AE530">
        <f>IF(AD530="","",VLOOKUP(AD530,'04_WUStG_Mapping'!$A:$B,2,TRUE))</f>
        <v>25</v>
      </c>
    </row>
    <row r="531" spans="1:31" x14ac:dyDescent="0.2">
      <c r="A531" t="s">
        <v>543</v>
      </c>
      <c r="B531" t="s">
        <v>655</v>
      </c>
      <c r="C531" t="s">
        <v>739</v>
      </c>
      <c r="D531" t="s">
        <v>914</v>
      </c>
      <c r="E531" t="s">
        <v>1467</v>
      </c>
      <c r="F531" t="s">
        <v>1604</v>
      </c>
      <c r="G531" t="s">
        <v>1626</v>
      </c>
      <c r="H531" t="s">
        <v>1657</v>
      </c>
      <c r="I531" t="s">
        <v>1683</v>
      </c>
      <c r="J531" t="s">
        <v>1698</v>
      </c>
      <c r="K531" t="s">
        <v>1753</v>
      </c>
      <c r="M531">
        <f>IF($K$531="","",VLOOKUP($K$531,'03_Thresholds_Archetypes'!$A:$M,2,FALSE))</f>
        <v>0</v>
      </c>
      <c r="N531">
        <f>IF($K$531="","",VLOOKUP($K$531,'03_Thresholds_Archetypes'!$A:$M,3,FALSE))</f>
        <v>30</v>
      </c>
      <c r="O531">
        <f>IF($K$531="","",VLOOKUP($K$531,'03_Thresholds_Archetypes'!$A:$M,4,FALSE))</f>
        <v>50</v>
      </c>
      <c r="P531">
        <f>IF($K$531="","",VLOOKUP($K$531,'03_Thresholds_Archetypes'!$A:$M,5,FALSE))</f>
        <v>70</v>
      </c>
      <c r="Q531">
        <f>IF($K$531="","",VLOOKUP($K$531,'03_Thresholds_Archetypes'!$A:$M,6,FALSE))</f>
        <v>90</v>
      </c>
      <c r="R531">
        <f>IF($K$531="","",VLOOKUP($K$531,'03_Thresholds_Archetypes'!$A:$M,7,FALSE))</f>
        <v>1000000000</v>
      </c>
      <c r="S531">
        <f>IF($K$531="","",VLOOKUP($K$531,'03_Thresholds_Archetypes'!$A:$M,8,FALSE))</f>
        <v>-3</v>
      </c>
      <c r="T531">
        <f>IF($K$531="","",VLOOKUP($K$531,'03_Thresholds_Archetypes'!$A:$M,9,FALSE))</f>
        <v>-2</v>
      </c>
      <c r="U531">
        <f>IF($K$531="","",VLOOKUP($K$531,'03_Thresholds_Archetypes'!$A:$M,10,FALSE))</f>
        <v>0</v>
      </c>
      <c r="V531">
        <f>IF($K$531="","",VLOOKUP($K$531,'03_Thresholds_Archetypes'!$A:$M,11,FALSE))</f>
        <v>2</v>
      </c>
      <c r="W531">
        <f>IF($K$531="","",VLOOKUP($K$531,'03_Thresholds_Archetypes'!$A:$M,12,FALSE))</f>
        <v>3</v>
      </c>
      <c r="X531">
        <f>IF($K$531="","",VLOOKUP($K$531,'03_Thresholds_Archetypes'!$A:$M,13,FALSE))</f>
        <v>3</v>
      </c>
      <c r="Y531">
        <f>IF($K$531="","",LOOKUP($L531,$M531:$R531,$S531:$X531))</f>
        <v>-3</v>
      </c>
      <c r="Z531">
        <f>IFERROR(VLOOKUP($A$531,'02_Benchmarks_by_NACE'!$A:$J,7,FALSE),"")</f>
        <v>82</v>
      </c>
      <c r="AA531">
        <f>IFERROR(VLOOKUP($A$531,'02_Benchmarks_by_NACE'!$A:$J,8,FALSE),"")</f>
        <v>100</v>
      </c>
      <c r="AB531">
        <f>IFERROR(VLOOKUP($A$531,'02_Benchmarks_by_NACE'!$A:$J,9,FALSE),"")</f>
        <v>100</v>
      </c>
      <c r="AC531">
        <f>IF(Z531="","",IF(LOWER($G$531)="lower_is_better",IF($L531&lt;=Z531*0.4,3,IF($L531&lt;=Z531*0.7,2,IF($L531&lt;=Z531,0,IF($L531&lt;=AB531,-2,-3)))),IF($L531&gt;=Z531*1.6,3,IF($L531&gt;=Z531*1.3,2,IF($L531&gt;=Z531,0,IF($L531&gt;=Z531/2,-2,-3))))))</f>
        <v>-3</v>
      </c>
      <c r="AD531">
        <f>IF($K$531&lt;&gt;"",Y531,IF(Z531&lt;&gt;"",AC531,""))</f>
        <v>-3</v>
      </c>
      <c r="AE531">
        <f>IF(AD531="","",VLOOKUP(AD531,'04_WUStG_Mapping'!$A:$B,2,TRUE))</f>
        <v>25</v>
      </c>
    </row>
    <row r="532" spans="1:31" x14ac:dyDescent="0.2">
      <c r="A532" t="s">
        <v>544</v>
      </c>
      <c r="B532" t="s">
        <v>655</v>
      </c>
      <c r="C532" t="s">
        <v>739</v>
      </c>
      <c r="D532" t="s">
        <v>914</v>
      </c>
      <c r="E532" t="s">
        <v>1468</v>
      </c>
      <c r="F532" t="s">
        <v>1605</v>
      </c>
      <c r="G532" t="s">
        <v>1626</v>
      </c>
      <c r="H532" t="s">
        <v>1658</v>
      </c>
      <c r="I532" t="s">
        <v>1684</v>
      </c>
      <c r="J532" t="s">
        <v>1698</v>
      </c>
      <c r="K532" t="s">
        <v>1753</v>
      </c>
      <c r="M532">
        <f>IF($K$532="","",VLOOKUP($K$532,'03_Thresholds_Archetypes'!$A:$M,2,FALSE))</f>
        <v>0</v>
      </c>
      <c r="N532">
        <f>IF($K$532="","",VLOOKUP($K$532,'03_Thresholds_Archetypes'!$A:$M,3,FALSE))</f>
        <v>30</v>
      </c>
      <c r="O532">
        <f>IF($K$532="","",VLOOKUP($K$532,'03_Thresholds_Archetypes'!$A:$M,4,FALSE))</f>
        <v>50</v>
      </c>
      <c r="P532">
        <f>IF($K$532="","",VLOOKUP($K$532,'03_Thresholds_Archetypes'!$A:$M,5,FALSE))</f>
        <v>70</v>
      </c>
      <c r="Q532">
        <f>IF($K$532="","",VLOOKUP($K$532,'03_Thresholds_Archetypes'!$A:$M,6,FALSE))</f>
        <v>90</v>
      </c>
      <c r="R532">
        <f>IF($K$532="","",VLOOKUP($K$532,'03_Thresholds_Archetypes'!$A:$M,7,FALSE))</f>
        <v>1000000000</v>
      </c>
      <c r="S532">
        <f>IF($K$532="","",VLOOKUP($K$532,'03_Thresholds_Archetypes'!$A:$M,8,FALSE))</f>
        <v>-3</v>
      </c>
      <c r="T532">
        <f>IF($K$532="","",VLOOKUP($K$532,'03_Thresholds_Archetypes'!$A:$M,9,FALSE))</f>
        <v>-2</v>
      </c>
      <c r="U532">
        <f>IF($K$532="","",VLOOKUP($K$532,'03_Thresholds_Archetypes'!$A:$M,10,FALSE))</f>
        <v>0</v>
      </c>
      <c r="V532">
        <f>IF($K$532="","",VLOOKUP($K$532,'03_Thresholds_Archetypes'!$A:$M,11,FALSE))</f>
        <v>2</v>
      </c>
      <c r="W532">
        <f>IF($K$532="","",VLOOKUP($K$532,'03_Thresholds_Archetypes'!$A:$M,12,FALSE))</f>
        <v>3</v>
      </c>
      <c r="X532">
        <f>IF($K$532="","",VLOOKUP($K$532,'03_Thresholds_Archetypes'!$A:$M,13,FALSE))</f>
        <v>3</v>
      </c>
      <c r="Y532">
        <f>IF($K$532="","",LOOKUP($L532,$M532:$R532,$S532:$X532))</f>
        <v>-3</v>
      </c>
      <c r="Z532">
        <f>IFERROR(VLOOKUP($A$532,'02_Benchmarks_by_NACE'!$A:$J,7,FALSE),"")</f>
        <v>49.5</v>
      </c>
      <c r="AA532">
        <f>IFERROR(VLOOKUP($A$532,'02_Benchmarks_by_NACE'!$A:$J,8,FALSE),"")</f>
        <v>74.25</v>
      </c>
      <c r="AB532">
        <f>IFERROR(VLOOKUP($A$532,'02_Benchmarks_by_NACE'!$A:$J,9,FALSE),"")</f>
        <v>100</v>
      </c>
      <c r="AC532">
        <f>IF(Z532="","",IF(LOWER($G$532)="lower_is_better",IF($L532&lt;=Z532*0.4,3,IF($L532&lt;=Z532*0.7,2,IF($L532&lt;=Z532,0,IF($L532&lt;=AB532,-2,-3)))),IF($L532&gt;=Z532*1.6,3,IF($L532&gt;=Z532*1.3,2,IF($L532&gt;=Z532,0,IF($L532&gt;=Z532/2,-2,-3))))))</f>
        <v>-3</v>
      </c>
      <c r="AD532">
        <f>IF($K$532&lt;&gt;"",Y532,IF(Z532&lt;&gt;"",AC532,""))</f>
        <v>-3</v>
      </c>
      <c r="AE532">
        <f>IF(AD532="","",VLOOKUP(AD532,'04_WUStG_Mapping'!$A:$B,2,TRUE))</f>
        <v>25</v>
      </c>
    </row>
    <row r="533" spans="1:31" x14ac:dyDescent="0.2">
      <c r="A533" t="s">
        <v>545</v>
      </c>
      <c r="B533" t="s">
        <v>656</v>
      </c>
      <c r="C533" t="s">
        <v>739</v>
      </c>
      <c r="D533" t="s">
        <v>915</v>
      </c>
      <c r="E533" t="s">
        <v>1469</v>
      </c>
      <c r="F533" t="s">
        <v>1606</v>
      </c>
      <c r="G533" t="s">
        <v>1627</v>
      </c>
      <c r="H533" t="s">
        <v>1659</v>
      </c>
      <c r="I533" t="s">
        <v>1685</v>
      </c>
      <c r="J533" t="s">
        <v>1700</v>
      </c>
      <c r="K533" t="s">
        <v>1755</v>
      </c>
      <c r="M533">
        <f>IF($K$533="","",VLOOKUP($K$533,'03_Thresholds_Archetypes'!$A:$M,2,FALSE))</f>
        <v>0</v>
      </c>
      <c r="N533">
        <f>IF($K$533="","",VLOOKUP($K$533,'03_Thresholds_Archetypes'!$A:$M,3,FALSE))</f>
        <v>1</v>
      </c>
      <c r="O533">
        <f>IF($K$533="","",VLOOKUP($K$533,'03_Thresholds_Archetypes'!$A:$M,4,FALSE))</f>
        <v>3</v>
      </c>
      <c r="P533">
        <f>IF($K$533="","",VLOOKUP($K$533,'03_Thresholds_Archetypes'!$A:$M,5,FALSE))</f>
        <v>5</v>
      </c>
      <c r="Q533">
        <f>IF($K$533="","",VLOOKUP($K$533,'03_Thresholds_Archetypes'!$A:$M,6,FALSE))</f>
        <v>1000000000</v>
      </c>
      <c r="R533">
        <f>IF($K$533="","",VLOOKUP($K$533,'03_Thresholds_Archetypes'!$A:$M,7,FALSE))</f>
        <v>1000000000</v>
      </c>
      <c r="S533">
        <f>IF($K$533="","",VLOOKUP($K$533,'03_Thresholds_Archetypes'!$A:$M,8,FALSE))</f>
        <v>3</v>
      </c>
      <c r="T533">
        <f>IF($K$533="","",VLOOKUP($K$533,'03_Thresholds_Archetypes'!$A:$M,9,FALSE))</f>
        <v>2</v>
      </c>
      <c r="U533">
        <f>IF($K$533="","",VLOOKUP($K$533,'03_Thresholds_Archetypes'!$A:$M,10,FALSE))</f>
        <v>0</v>
      </c>
      <c r="V533">
        <f>IF($K$533="","",VLOOKUP($K$533,'03_Thresholds_Archetypes'!$A:$M,11,FALSE))</f>
        <v>-2</v>
      </c>
      <c r="W533">
        <f>IF($K$533="","",VLOOKUP($K$533,'03_Thresholds_Archetypes'!$A:$M,12,FALSE))</f>
        <v>-3</v>
      </c>
      <c r="X533">
        <f>IF($K$533="","",VLOOKUP($K$533,'03_Thresholds_Archetypes'!$A:$M,13,FALSE))</f>
        <v>-3</v>
      </c>
      <c r="Y533">
        <f>IF($K$533="","",LOOKUP($L533,$M533:$R533,$S533:$X533))</f>
        <v>3</v>
      </c>
      <c r="Z533">
        <f>IFERROR(VLOOKUP($A$533,'02_Benchmarks_by_NACE'!$A:$J,7,FALSE),"")</f>
        <v>0.5</v>
      </c>
      <c r="AA533">
        <f>IFERROR(VLOOKUP($A$533,'02_Benchmarks_by_NACE'!$A:$J,8,FALSE),"")</f>
        <v>0.75</v>
      </c>
      <c r="AB533">
        <f>IFERROR(VLOOKUP($A$533,'02_Benchmarks_by_NACE'!$A:$J,9,FALSE),"")</f>
        <v>1.25</v>
      </c>
      <c r="AC533">
        <f>IF(Z533="","",IF(LOWER($G$533)="lower_is_better",IF($L533&lt;=Z533*0.4,3,IF($L533&lt;=Z533*0.7,2,IF($L533&lt;=Z533,0,IF($L533&lt;=AB533,-2,-3)))),IF($L533&gt;=Z533*1.6,3,IF($L533&gt;=Z533*1.3,2,IF($L533&gt;=Z533,0,IF($L533&gt;=Z533/2,-2,-3))))))</f>
        <v>3</v>
      </c>
      <c r="AD533">
        <f>IF($K$533&lt;&gt;"",Y533,IF(Z533&lt;&gt;"",AC533,""))</f>
        <v>3</v>
      </c>
      <c r="AE533">
        <f>IF(AD533="","",VLOOKUP(AD533,'04_WUStG_Mapping'!$A:$B,2,TRUE))</f>
        <v>0</v>
      </c>
    </row>
    <row r="534" spans="1:31" x14ac:dyDescent="0.2">
      <c r="A534" t="s">
        <v>546</v>
      </c>
      <c r="B534" t="s">
        <v>656</v>
      </c>
      <c r="C534" t="s">
        <v>739</v>
      </c>
      <c r="D534" t="s">
        <v>915</v>
      </c>
      <c r="E534" t="s">
        <v>1470</v>
      </c>
      <c r="F534" t="s">
        <v>1607</v>
      </c>
      <c r="G534" t="s">
        <v>1626</v>
      </c>
      <c r="H534" t="s">
        <v>1660</v>
      </c>
      <c r="I534" t="s">
        <v>1685</v>
      </c>
      <c r="J534" t="s">
        <v>1700</v>
      </c>
      <c r="K534" t="s">
        <v>1774</v>
      </c>
      <c r="M534" t="e">
        <f>IF($K$534="","",VLOOKUP($K$534,'03_Thresholds_Archetypes'!$A:$M,2,FALSE))</f>
        <v>#N/A</v>
      </c>
      <c r="N534" t="e">
        <f>IF($K$534="","",VLOOKUP($K$534,'03_Thresholds_Archetypes'!$A:$M,3,FALSE))</f>
        <v>#N/A</v>
      </c>
      <c r="O534" t="e">
        <f>IF($K$534="","",VLOOKUP($K$534,'03_Thresholds_Archetypes'!$A:$M,4,FALSE))</f>
        <v>#N/A</v>
      </c>
      <c r="P534" t="e">
        <f>IF($K$534="","",VLOOKUP($K$534,'03_Thresholds_Archetypes'!$A:$M,5,FALSE))</f>
        <v>#N/A</v>
      </c>
      <c r="Q534" t="e">
        <f>IF($K$534="","",VLOOKUP($K$534,'03_Thresholds_Archetypes'!$A:$M,6,FALSE))</f>
        <v>#N/A</v>
      </c>
      <c r="R534" t="e">
        <f>IF($K$534="","",VLOOKUP($K$534,'03_Thresholds_Archetypes'!$A:$M,7,FALSE))</f>
        <v>#N/A</v>
      </c>
      <c r="S534" t="e">
        <f>IF($K$534="","",VLOOKUP($K$534,'03_Thresholds_Archetypes'!$A:$M,8,FALSE))</f>
        <v>#N/A</v>
      </c>
      <c r="T534" t="e">
        <f>IF($K$534="","",VLOOKUP($K$534,'03_Thresholds_Archetypes'!$A:$M,9,FALSE))</f>
        <v>#N/A</v>
      </c>
      <c r="U534" t="e">
        <f>IF($K$534="","",VLOOKUP($K$534,'03_Thresholds_Archetypes'!$A:$M,10,FALSE))</f>
        <v>#N/A</v>
      </c>
      <c r="V534" t="e">
        <f>IF($K$534="","",VLOOKUP($K$534,'03_Thresholds_Archetypes'!$A:$M,11,FALSE))</f>
        <v>#N/A</v>
      </c>
      <c r="W534" t="e">
        <f>IF($K$534="","",VLOOKUP($K$534,'03_Thresholds_Archetypes'!$A:$M,12,FALSE))</f>
        <v>#N/A</v>
      </c>
      <c r="X534" t="e">
        <f>IF($K$534="","",VLOOKUP($K$534,'03_Thresholds_Archetypes'!$A:$M,13,FALSE))</f>
        <v>#N/A</v>
      </c>
      <c r="Y534" t="e">
        <f>IF($K$534="","",LOOKUP($L534,$M534:$R534,$S534:$X534))</f>
        <v>#N/A</v>
      </c>
      <c r="Z534">
        <f>IFERROR(VLOOKUP($A$534,'02_Benchmarks_by_NACE'!$A:$J,7,FALSE),"")</f>
        <v>0.66999999999999993</v>
      </c>
      <c r="AA534">
        <f>IFERROR(VLOOKUP($A$534,'02_Benchmarks_by_NACE'!$A:$J,8,FALSE),"")</f>
        <v>1</v>
      </c>
      <c r="AB534">
        <f>IFERROR(VLOOKUP($A$534,'02_Benchmarks_by_NACE'!$A:$J,9,FALSE),"")</f>
        <v>1</v>
      </c>
      <c r="AC534">
        <f>IF(Z534="","",IF(LOWER($G$534)="lower_is_better",IF($L534&lt;=Z534*0.4,3,IF($L534&lt;=Z534*0.7,2,IF($L534&lt;=Z534,0,IF($L534&lt;=AB534,-2,-3)))),IF($L534&gt;=Z534*1.6,3,IF($L534&gt;=Z534*1.3,2,IF($L534&gt;=Z534,0,IF($L534&gt;=Z534/2,-2,-3))))))</f>
        <v>-3</v>
      </c>
      <c r="AD534" t="e">
        <f>IF($K$534&lt;&gt;"",Y534,IF(Z534&lt;&gt;"",AC534,""))</f>
        <v>#N/A</v>
      </c>
      <c r="AE534" t="e">
        <f>IF(AD534="","",VLOOKUP(AD534,'04_WUStG_Mapping'!$A:$B,2,TRUE))</f>
        <v>#N/A</v>
      </c>
    </row>
    <row r="535" spans="1:31" x14ac:dyDescent="0.2">
      <c r="A535" t="s">
        <v>547</v>
      </c>
      <c r="B535" t="s">
        <v>656</v>
      </c>
      <c r="C535" t="s">
        <v>739</v>
      </c>
      <c r="D535" t="s">
        <v>915</v>
      </c>
      <c r="E535" t="s">
        <v>1471</v>
      </c>
      <c r="F535" t="s">
        <v>1607</v>
      </c>
      <c r="G535" t="s">
        <v>1626</v>
      </c>
      <c r="H535" t="s">
        <v>1661</v>
      </c>
      <c r="I535" t="s">
        <v>1685</v>
      </c>
      <c r="J535" t="s">
        <v>1700</v>
      </c>
      <c r="K535" t="s">
        <v>1774</v>
      </c>
      <c r="M535" t="e">
        <f>IF($K$535="","",VLOOKUP($K$535,'03_Thresholds_Archetypes'!$A:$M,2,FALSE))</f>
        <v>#N/A</v>
      </c>
      <c r="N535" t="e">
        <f>IF($K$535="","",VLOOKUP($K$535,'03_Thresholds_Archetypes'!$A:$M,3,FALSE))</f>
        <v>#N/A</v>
      </c>
      <c r="O535" t="e">
        <f>IF($K$535="","",VLOOKUP($K$535,'03_Thresholds_Archetypes'!$A:$M,4,FALSE))</f>
        <v>#N/A</v>
      </c>
      <c r="P535" t="e">
        <f>IF($K$535="","",VLOOKUP($K$535,'03_Thresholds_Archetypes'!$A:$M,5,FALSE))</f>
        <v>#N/A</v>
      </c>
      <c r="Q535" t="e">
        <f>IF($K$535="","",VLOOKUP($K$535,'03_Thresholds_Archetypes'!$A:$M,6,FALSE))</f>
        <v>#N/A</v>
      </c>
      <c r="R535" t="e">
        <f>IF($K$535="","",VLOOKUP($K$535,'03_Thresholds_Archetypes'!$A:$M,7,FALSE))</f>
        <v>#N/A</v>
      </c>
      <c r="S535" t="e">
        <f>IF($K$535="","",VLOOKUP($K$535,'03_Thresholds_Archetypes'!$A:$M,8,FALSE))</f>
        <v>#N/A</v>
      </c>
      <c r="T535" t="e">
        <f>IF($K$535="","",VLOOKUP($K$535,'03_Thresholds_Archetypes'!$A:$M,9,FALSE))</f>
        <v>#N/A</v>
      </c>
      <c r="U535" t="e">
        <f>IF($K$535="","",VLOOKUP($K$535,'03_Thresholds_Archetypes'!$A:$M,10,FALSE))</f>
        <v>#N/A</v>
      </c>
      <c r="V535" t="e">
        <f>IF($K$535="","",VLOOKUP($K$535,'03_Thresholds_Archetypes'!$A:$M,11,FALSE))</f>
        <v>#N/A</v>
      </c>
      <c r="W535" t="e">
        <f>IF($K$535="","",VLOOKUP($K$535,'03_Thresholds_Archetypes'!$A:$M,12,FALSE))</f>
        <v>#N/A</v>
      </c>
      <c r="X535" t="e">
        <f>IF($K$535="","",VLOOKUP($K$535,'03_Thresholds_Archetypes'!$A:$M,13,FALSE))</f>
        <v>#N/A</v>
      </c>
      <c r="Y535" t="e">
        <f>IF($K$535="","",LOOKUP($L535,$M535:$R535,$S535:$X535))</f>
        <v>#N/A</v>
      </c>
      <c r="Z535">
        <f>IFERROR(VLOOKUP($A$535,'02_Benchmarks_by_NACE'!$A:$J,7,FALSE),"")</f>
        <v>0.5</v>
      </c>
      <c r="AA535">
        <f>IFERROR(VLOOKUP($A$535,'02_Benchmarks_by_NACE'!$A:$J,8,FALSE),"")</f>
        <v>0.75</v>
      </c>
      <c r="AB535">
        <f>IFERROR(VLOOKUP($A$535,'02_Benchmarks_by_NACE'!$A:$J,9,FALSE),"")</f>
        <v>0.9</v>
      </c>
      <c r="AC535">
        <f>IF(Z535="","",IF(LOWER($G$535)="lower_is_better",IF($L535&lt;=Z535*0.4,3,IF($L535&lt;=Z535*0.7,2,IF($L535&lt;=Z535,0,IF($L535&lt;=AB535,-2,-3)))),IF($L535&gt;=Z535*1.6,3,IF($L535&gt;=Z535*1.3,2,IF($L535&gt;=Z535,0,IF($L535&gt;=Z535/2,-2,-3))))))</f>
        <v>-3</v>
      </c>
      <c r="AD535" t="e">
        <f>IF($K$535&lt;&gt;"",Y535,IF(Z535&lt;&gt;"",AC535,""))</f>
        <v>#N/A</v>
      </c>
      <c r="AE535" t="e">
        <f>IF(AD535="","",VLOOKUP(AD535,'04_WUStG_Mapping'!$A:$B,2,TRUE))</f>
        <v>#N/A</v>
      </c>
    </row>
    <row r="536" spans="1:31" x14ac:dyDescent="0.2">
      <c r="A536" t="s">
        <v>548</v>
      </c>
      <c r="B536" t="s">
        <v>656</v>
      </c>
      <c r="C536" t="s">
        <v>739</v>
      </c>
      <c r="D536" t="s">
        <v>853</v>
      </c>
      <c r="E536" t="s">
        <v>1283</v>
      </c>
      <c r="F536" t="s">
        <v>1622</v>
      </c>
      <c r="G536" t="s">
        <v>1626</v>
      </c>
      <c r="H536" t="s">
        <v>1679</v>
      </c>
      <c r="I536" t="s">
        <v>1694</v>
      </c>
      <c r="J536" t="s">
        <v>1698</v>
      </c>
      <c r="K536" t="s">
        <v>1753</v>
      </c>
      <c r="M536">
        <f>IF($K$536="","",VLOOKUP($K$536,'03_Thresholds_Archetypes'!$A:$M,2,FALSE))</f>
        <v>0</v>
      </c>
      <c r="N536">
        <f>IF($K$536="","",VLOOKUP($K$536,'03_Thresholds_Archetypes'!$A:$M,3,FALSE))</f>
        <v>30</v>
      </c>
      <c r="O536">
        <f>IF($K$536="","",VLOOKUP($K$536,'03_Thresholds_Archetypes'!$A:$M,4,FALSE))</f>
        <v>50</v>
      </c>
      <c r="P536">
        <f>IF($K$536="","",VLOOKUP($K$536,'03_Thresholds_Archetypes'!$A:$M,5,FALSE))</f>
        <v>70</v>
      </c>
      <c r="Q536">
        <f>IF($K$536="","",VLOOKUP($K$536,'03_Thresholds_Archetypes'!$A:$M,6,FALSE))</f>
        <v>90</v>
      </c>
      <c r="R536">
        <f>IF($K$536="","",VLOOKUP($K$536,'03_Thresholds_Archetypes'!$A:$M,7,FALSE))</f>
        <v>1000000000</v>
      </c>
      <c r="S536">
        <f>IF($K$536="","",VLOOKUP($K$536,'03_Thresholds_Archetypes'!$A:$M,8,FALSE))</f>
        <v>-3</v>
      </c>
      <c r="T536">
        <f>IF($K$536="","",VLOOKUP($K$536,'03_Thresholds_Archetypes'!$A:$M,9,FALSE))</f>
        <v>-2</v>
      </c>
      <c r="U536">
        <f>IF($K$536="","",VLOOKUP($K$536,'03_Thresholds_Archetypes'!$A:$M,10,FALSE))</f>
        <v>0</v>
      </c>
      <c r="V536">
        <f>IF($K$536="","",VLOOKUP($K$536,'03_Thresholds_Archetypes'!$A:$M,11,FALSE))</f>
        <v>2</v>
      </c>
      <c r="W536">
        <f>IF($K$536="","",VLOOKUP($K$536,'03_Thresholds_Archetypes'!$A:$M,12,FALSE))</f>
        <v>3</v>
      </c>
      <c r="X536">
        <f>IF($K$536="","",VLOOKUP($K$536,'03_Thresholds_Archetypes'!$A:$M,13,FALSE))</f>
        <v>3</v>
      </c>
      <c r="Y536">
        <f>IF($K$536="","",LOOKUP($L536,$M536:$R536,$S536:$X536))</f>
        <v>-3</v>
      </c>
      <c r="Z536">
        <f>IFERROR(VLOOKUP($A$536,'02_Benchmarks_by_NACE'!$A:$J,7,FALSE),"")</f>
        <v>1.95</v>
      </c>
      <c r="AA536">
        <f>IFERROR(VLOOKUP($A$536,'02_Benchmarks_by_NACE'!$A:$J,8,FALSE),"")</f>
        <v>2.9249999999999998</v>
      </c>
      <c r="AB536">
        <f>IFERROR(VLOOKUP($A$536,'02_Benchmarks_by_NACE'!$A:$J,9,FALSE),"")</f>
        <v>4.875</v>
      </c>
      <c r="AC536">
        <f>IF(Z536="","",IF(LOWER($G$536)="lower_is_better",IF($L536&lt;=Z536*0.4,3,IF($L536&lt;=Z536*0.7,2,IF($L536&lt;=Z536,0,IF($L536&lt;=AB536,-2,-3)))),IF($L536&gt;=Z536*1.6,3,IF($L536&gt;=Z536*1.3,2,IF($L536&gt;=Z536,0,IF($L536&gt;=Z536/2,-2,-3))))))</f>
        <v>-3</v>
      </c>
      <c r="AD536">
        <f>IF($K$536&lt;&gt;"",Y536,IF(Z536&lt;&gt;"",AC536,""))</f>
        <v>-3</v>
      </c>
      <c r="AE536">
        <f>IF(AD536="","",VLOOKUP(AD536,'04_WUStG_Mapping'!$A:$B,2,TRUE))</f>
        <v>25</v>
      </c>
    </row>
    <row r="537" spans="1:31" x14ac:dyDescent="0.2">
      <c r="A537" t="s">
        <v>549</v>
      </c>
      <c r="B537" t="s">
        <v>656</v>
      </c>
      <c r="C537" t="s">
        <v>739</v>
      </c>
      <c r="D537" t="s">
        <v>853</v>
      </c>
      <c r="E537" t="s">
        <v>1284</v>
      </c>
      <c r="F537" t="s">
        <v>1602</v>
      </c>
      <c r="G537" t="s">
        <v>1626</v>
      </c>
      <c r="H537" t="s">
        <v>1680</v>
      </c>
      <c r="I537" t="s">
        <v>1694</v>
      </c>
      <c r="J537" t="s">
        <v>1698</v>
      </c>
      <c r="K537" t="s">
        <v>1753</v>
      </c>
      <c r="M537">
        <f>IF($K$537="","",VLOOKUP($K$537,'03_Thresholds_Archetypes'!$A:$M,2,FALSE))</f>
        <v>0</v>
      </c>
      <c r="N537">
        <f>IF($K$537="","",VLOOKUP($K$537,'03_Thresholds_Archetypes'!$A:$M,3,FALSE))</f>
        <v>30</v>
      </c>
      <c r="O537">
        <f>IF($K$537="","",VLOOKUP($K$537,'03_Thresholds_Archetypes'!$A:$M,4,FALSE))</f>
        <v>50</v>
      </c>
      <c r="P537">
        <f>IF($K$537="","",VLOOKUP($K$537,'03_Thresholds_Archetypes'!$A:$M,5,FALSE))</f>
        <v>70</v>
      </c>
      <c r="Q537">
        <f>IF($K$537="","",VLOOKUP($K$537,'03_Thresholds_Archetypes'!$A:$M,6,FALSE))</f>
        <v>90</v>
      </c>
      <c r="R537">
        <f>IF($K$537="","",VLOOKUP($K$537,'03_Thresholds_Archetypes'!$A:$M,7,FALSE))</f>
        <v>1000000000</v>
      </c>
      <c r="S537">
        <f>IF($K$537="","",VLOOKUP($K$537,'03_Thresholds_Archetypes'!$A:$M,8,FALSE))</f>
        <v>-3</v>
      </c>
      <c r="T537">
        <f>IF($K$537="","",VLOOKUP($K$537,'03_Thresholds_Archetypes'!$A:$M,9,FALSE))</f>
        <v>-2</v>
      </c>
      <c r="U537">
        <f>IF($K$537="","",VLOOKUP($K$537,'03_Thresholds_Archetypes'!$A:$M,10,FALSE))</f>
        <v>0</v>
      </c>
      <c r="V537">
        <f>IF($K$537="","",VLOOKUP($K$537,'03_Thresholds_Archetypes'!$A:$M,11,FALSE))</f>
        <v>2</v>
      </c>
      <c r="W537">
        <f>IF($K$537="","",VLOOKUP($K$537,'03_Thresholds_Archetypes'!$A:$M,12,FALSE))</f>
        <v>3</v>
      </c>
      <c r="X537">
        <f>IF($K$537="","",VLOOKUP($K$537,'03_Thresholds_Archetypes'!$A:$M,13,FALSE))</f>
        <v>3</v>
      </c>
      <c r="Y537">
        <f>IF($K$537="","",LOOKUP($L537,$M537:$R537,$S537:$X537))</f>
        <v>-3</v>
      </c>
      <c r="Z537">
        <f>IFERROR(VLOOKUP($A$537,'02_Benchmarks_by_NACE'!$A:$J,7,FALSE),"")</f>
        <v>17</v>
      </c>
      <c r="AA537">
        <f>IFERROR(VLOOKUP($A$537,'02_Benchmarks_by_NACE'!$A:$J,8,FALSE),"")</f>
        <v>25.5</v>
      </c>
      <c r="AB537">
        <f>IFERROR(VLOOKUP($A$537,'02_Benchmarks_by_NACE'!$A:$J,9,FALSE),"")</f>
        <v>42.5</v>
      </c>
      <c r="AC537">
        <f>IF(Z537="","",IF(LOWER($G$537)="lower_is_better",IF($L537&lt;=Z537*0.4,3,IF($L537&lt;=Z537*0.7,2,IF($L537&lt;=Z537,0,IF($L537&lt;=AB537,-2,-3)))),IF($L537&gt;=Z537*1.6,3,IF($L537&gt;=Z537*1.3,2,IF($L537&gt;=Z537,0,IF($L537&gt;=Z537/2,-2,-3))))))</f>
        <v>-3</v>
      </c>
      <c r="AD537">
        <f>IF($K$537&lt;&gt;"",Y537,IF(Z537&lt;&gt;"",AC537,""))</f>
        <v>-3</v>
      </c>
      <c r="AE537">
        <f>IF(AD537="","",VLOOKUP(AD537,'04_WUStG_Mapping'!$A:$B,2,TRUE))</f>
        <v>25</v>
      </c>
    </row>
    <row r="538" spans="1:31" x14ac:dyDescent="0.2">
      <c r="A538" t="s">
        <v>550</v>
      </c>
      <c r="B538" t="s">
        <v>656</v>
      </c>
      <c r="C538" t="s">
        <v>739</v>
      </c>
      <c r="D538" t="s">
        <v>853</v>
      </c>
      <c r="E538" t="s">
        <v>1285</v>
      </c>
      <c r="F538" t="s">
        <v>1623</v>
      </c>
      <c r="G538" t="s">
        <v>1627</v>
      </c>
      <c r="H538" t="s">
        <v>1665</v>
      </c>
      <c r="I538" t="s">
        <v>1684</v>
      </c>
      <c r="J538" t="s">
        <v>1700</v>
      </c>
      <c r="K538" t="s">
        <v>1775</v>
      </c>
      <c r="M538" t="e">
        <f>IF($K$538="","",VLOOKUP($K$538,'03_Thresholds_Archetypes'!$A:$M,2,FALSE))</f>
        <v>#N/A</v>
      </c>
      <c r="N538" t="e">
        <f>IF($K$538="","",VLOOKUP($K$538,'03_Thresholds_Archetypes'!$A:$M,3,FALSE))</f>
        <v>#N/A</v>
      </c>
      <c r="O538" t="e">
        <f>IF($K$538="","",VLOOKUP($K$538,'03_Thresholds_Archetypes'!$A:$M,4,FALSE))</f>
        <v>#N/A</v>
      </c>
      <c r="P538" t="e">
        <f>IF($K$538="","",VLOOKUP($K$538,'03_Thresholds_Archetypes'!$A:$M,5,FALSE))</f>
        <v>#N/A</v>
      </c>
      <c r="Q538" t="e">
        <f>IF($K$538="","",VLOOKUP($K$538,'03_Thresholds_Archetypes'!$A:$M,6,FALSE))</f>
        <v>#N/A</v>
      </c>
      <c r="R538" t="e">
        <f>IF($K$538="","",VLOOKUP($K$538,'03_Thresholds_Archetypes'!$A:$M,7,FALSE))</f>
        <v>#N/A</v>
      </c>
      <c r="S538" t="e">
        <f>IF($K$538="","",VLOOKUP($K$538,'03_Thresholds_Archetypes'!$A:$M,8,FALSE))</f>
        <v>#N/A</v>
      </c>
      <c r="T538" t="e">
        <f>IF($K$538="","",VLOOKUP($K$538,'03_Thresholds_Archetypes'!$A:$M,9,FALSE))</f>
        <v>#N/A</v>
      </c>
      <c r="U538" t="e">
        <f>IF($K$538="","",VLOOKUP($K$538,'03_Thresholds_Archetypes'!$A:$M,10,FALSE))</f>
        <v>#N/A</v>
      </c>
      <c r="V538" t="e">
        <f>IF($K$538="","",VLOOKUP($K$538,'03_Thresholds_Archetypes'!$A:$M,11,FALSE))</f>
        <v>#N/A</v>
      </c>
      <c r="W538" t="e">
        <f>IF($K$538="","",VLOOKUP($K$538,'03_Thresholds_Archetypes'!$A:$M,12,FALSE))</f>
        <v>#N/A</v>
      </c>
      <c r="X538" t="e">
        <f>IF($K$538="","",VLOOKUP($K$538,'03_Thresholds_Archetypes'!$A:$M,13,FALSE))</f>
        <v>#N/A</v>
      </c>
      <c r="Y538" t="e">
        <f>IF($K$538="","",LOOKUP($L538,$M538:$R538,$S538:$X538))</f>
        <v>#N/A</v>
      </c>
      <c r="Z538">
        <f>IFERROR(VLOOKUP($A$538,'02_Benchmarks_by_NACE'!$A:$J,7,FALSE),"")</f>
        <v>1</v>
      </c>
      <c r="AA538">
        <f>IFERROR(VLOOKUP($A$538,'02_Benchmarks_by_NACE'!$A:$J,8,FALSE),"")</f>
        <v>1.5</v>
      </c>
      <c r="AB538">
        <f>IFERROR(VLOOKUP($A$538,'02_Benchmarks_by_NACE'!$A:$J,9,FALSE),"")</f>
        <v>2.5</v>
      </c>
      <c r="AC538">
        <f>IF(Z538="","",IF(LOWER($G$538)="lower_is_better",IF($L538&lt;=Z538*0.4,3,IF($L538&lt;=Z538*0.7,2,IF($L538&lt;=Z538,0,IF($L538&lt;=AB538,-2,-3)))),IF($L538&gt;=Z538*1.6,3,IF($L538&gt;=Z538*1.3,2,IF($L538&gt;=Z538,0,IF($L538&gt;=Z538/2,-2,-3))))))</f>
        <v>3</v>
      </c>
      <c r="AD538" t="e">
        <f>IF($K$538&lt;&gt;"",Y538,IF(Z538&lt;&gt;"",AC538,""))</f>
        <v>#N/A</v>
      </c>
      <c r="AE538" t="e">
        <f>IF(AD538="","",VLOOKUP(AD538,'04_WUStG_Mapping'!$A:$B,2,TRUE))</f>
        <v>#N/A</v>
      </c>
    </row>
    <row r="539" spans="1:31" x14ac:dyDescent="0.2">
      <c r="A539" t="s">
        <v>551</v>
      </c>
      <c r="B539" t="s">
        <v>656</v>
      </c>
      <c r="C539" t="s">
        <v>739</v>
      </c>
      <c r="D539" t="s">
        <v>916</v>
      </c>
      <c r="E539" t="s">
        <v>1472</v>
      </c>
      <c r="F539" t="s">
        <v>1615</v>
      </c>
      <c r="G539" t="s">
        <v>1627</v>
      </c>
      <c r="H539" t="s">
        <v>1656</v>
      </c>
      <c r="I539" t="s">
        <v>1691</v>
      </c>
      <c r="J539" t="s">
        <v>1707</v>
      </c>
      <c r="K539" t="s">
        <v>1755</v>
      </c>
      <c r="M539">
        <f>IF($K$539="","",VLOOKUP($K$539,'03_Thresholds_Archetypes'!$A:$M,2,FALSE))</f>
        <v>0</v>
      </c>
      <c r="N539">
        <f>IF($K$539="","",VLOOKUP($K$539,'03_Thresholds_Archetypes'!$A:$M,3,FALSE))</f>
        <v>1</v>
      </c>
      <c r="O539">
        <f>IF($K$539="","",VLOOKUP($K$539,'03_Thresholds_Archetypes'!$A:$M,4,FALSE))</f>
        <v>3</v>
      </c>
      <c r="P539">
        <f>IF($K$539="","",VLOOKUP($K$539,'03_Thresholds_Archetypes'!$A:$M,5,FALSE))</f>
        <v>5</v>
      </c>
      <c r="Q539">
        <f>IF($K$539="","",VLOOKUP($K$539,'03_Thresholds_Archetypes'!$A:$M,6,FALSE))</f>
        <v>1000000000</v>
      </c>
      <c r="R539">
        <f>IF($K$539="","",VLOOKUP($K$539,'03_Thresholds_Archetypes'!$A:$M,7,FALSE))</f>
        <v>1000000000</v>
      </c>
      <c r="S539">
        <f>IF($K$539="","",VLOOKUP($K$539,'03_Thresholds_Archetypes'!$A:$M,8,FALSE))</f>
        <v>3</v>
      </c>
      <c r="T539">
        <f>IF($K$539="","",VLOOKUP($K$539,'03_Thresholds_Archetypes'!$A:$M,9,FALSE))</f>
        <v>2</v>
      </c>
      <c r="U539">
        <f>IF($K$539="","",VLOOKUP($K$539,'03_Thresholds_Archetypes'!$A:$M,10,FALSE))</f>
        <v>0</v>
      </c>
      <c r="V539">
        <f>IF($K$539="","",VLOOKUP($K$539,'03_Thresholds_Archetypes'!$A:$M,11,FALSE))</f>
        <v>-2</v>
      </c>
      <c r="W539">
        <f>IF($K$539="","",VLOOKUP($K$539,'03_Thresholds_Archetypes'!$A:$M,12,FALSE))</f>
        <v>-3</v>
      </c>
      <c r="X539">
        <f>IF($K$539="","",VLOOKUP($K$539,'03_Thresholds_Archetypes'!$A:$M,13,FALSE))</f>
        <v>-3</v>
      </c>
      <c r="Y539">
        <f>IF($K$539="","",LOOKUP($L539,$M539:$R539,$S539:$X539))</f>
        <v>3</v>
      </c>
      <c r="Z539">
        <f>IFERROR(VLOOKUP($A$539,'02_Benchmarks_by_NACE'!$A:$J,7,FALSE),"")</f>
        <v>3</v>
      </c>
      <c r="AA539">
        <f>IFERROR(VLOOKUP($A$539,'02_Benchmarks_by_NACE'!$A:$J,8,FALSE),"")</f>
        <v>4.5</v>
      </c>
      <c r="AB539">
        <f>IFERROR(VLOOKUP($A$539,'02_Benchmarks_by_NACE'!$A:$J,9,FALSE),"")</f>
        <v>7.5</v>
      </c>
      <c r="AC539">
        <f>IF(Z539="","",IF(LOWER($G$539)="lower_is_better",IF($L539&lt;=Z539*0.4,3,IF($L539&lt;=Z539*0.7,2,IF($L539&lt;=Z539,0,IF($L539&lt;=AB539,-2,-3)))),IF($L539&gt;=Z539*1.6,3,IF($L539&gt;=Z539*1.3,2,IF($L539&gt;=Z539,0,IF($L539&gt;=Z539/2,-2,-3))))))</f>
        <v>3</v>
      </c>
      <c r="AD539">
        <f>IF($K$539&lt;&gt;"",Y539,IF(Z539&lt;&gt;"",AC539,""))</f>
        <v>3</v>
      </c>
      <c r="AE539">
        <f>IF(AD539="","",VLOOKUP(AD539,'04_WUStG_Mapping'!$A:$B,2,TRUE))</f>
        <v>0</v>
      </c>
    </row>
    <row r="540" spans="1:31" x14ac:dyDescent="0.2">
      <c r="A540" t="s">
        <v>552</v>
      </c>
      <c r="B540" t="s">
        <v>656</v>
      </c>
      <c r="C540" t="s">
        <v>739</v>
      </c>
      <c r="D540" t="s">
        <v>916</v>
      </c>
      <c r="E540" t="s">
        <v>1473</v>
      </c>
      <c r="F540" t="s">
        <v>1602</v>
      </c>
      <c r="G540" t="s">
        <v>1626</v>
      </c>
      <c r="H540" t="s">
        <v>1666</v>
      </c>
      <c r="I540" t="s">
        <v>1691</v>
      </c>
      <c r="J540" t="s">
        <v>1707</v>
      </c>
      <c r="K540" t="s">
        <v>1753</v>
      </c>
      <c r="M540">
        <f>IF($K$540="","",VLOOKUP($K$540,'03_Thresholds_Archetypes'!$A:$M,2,FALSE))</f>
        <v>0</v>
      </c>
      <c r="N540">
        <f>IF($K$540="","",VLOOKUP($K$540,'03_Thresholds_Archetypes'!$A:$M,3,FALSE))</f>
        <v>30</v>
      </c>
      <c r="O540">
        <f>IF($K$540="","",VLOOKUP($K$540,'03_Thresholds_Archetypes'!$A:$M,4,FALSE))</f>
        <v>50</v>
      </c>
      <c r="P540">
        <f>IF($K$540="","",VLOOKUP($K$540,'03_Thresholds_Archetypes'!$A:$M,5,FALSE))</f>
        <v>70</v>
      </c>
      <c r="Q540">
        <f>IF($K$540="","",VLOOKUP($K$540,'03_Thresholds_Archetypes'!$A:$M,6,FALSE))</f>
        <v>90</v>
      </c>
      <c r="R540">
        <f>IF($K$540="","",VLOOKUP($K$540,'03_Thresholds_Archetypes'!$A:$M,7,FALSE))</f>
        <v>1000000000</v>
      </c>
      <c r="S540">
        <f>IF($K$540="","",VLOOKUP($K$540,'03_Thresholds_Archetypes'!$A:$M,8,FALSE))</f>
        <v>-3</v>
      </c>
      <c r="T540">
        <f>IF($K$540="","",VLOOKUP($K$540,'03_Thresholds_Archetypes'!$A:$M,9,FALSE))</f>
        <v>-2</v>
      </c>
      <c r="U540">
        <f>IF($K$540="","",VLOOKUP($K$540,'03_Thresholds_Archetypes'!$A:$M,10,FALSE))</f>
        <v>0</v>
      </c>
      <c r="V540">
        <f>IF($K$540="","",VLOOKUP($K$540,'03_Thresholds_Archetypes'!$A:$M,11,FALSE))</f>
        <v>2</v>
      </c>
      <c r="W540">
        <f>IF($K$540="","",VLOOKUP($K$540,'03_Thresholds_Archetypes'!$A:$M,12,FALSE))</f>
        <v>3</v>
      </c>
      <c r="X540">
        <f>IF($K$540="","",VLOOKUP($K$540,'03_Thresholds_Archetypes'!$A:$M,13,FALSE))</f>
        <v>3</v>
      </c>
      <c r="Y540">
        <f>IF($K$540="","",LOOKUP($L540,$M540:$R540,$S540:$X540))</f>
        <v>-3</v>
      </c>
      <c r="Z540">
        <f>IFERROR(VLOOKUP($A$540,'02_Benchmarks_by_NACE'!$A:$J,7,FALSE),"")</f>
        <v>50</v>
      </c>
      <c r="AA540">
        <f>IFERROR(VLOOKUP($A$540,'02_Benchmarks_by_NACE'!$A:$J,8,FALSE),"")</f>
        <v>75</v>
      </c>
      <c r="AB540">
        <f>IFERROR(VLOOKUP($A$540,'02_Benchmarks_by_NACE'!$A:$J,9,FALSE),"")</f>
        <v>100</v>
      </c>
      <c r="AC540">
        <f>IF(Z540="","",IF(LOWER($G$540)="lower_is_better",IF($L540&lt;=Z540*0.4,3,IF($L540&lt;=Z540*0.7,2,IF($L540&lt;=Z540,0,IF($L540&lt;=AB540,-2,-3)))),IF($L540&gt;=Z540*1.6,3,IF($L540&gt;=Z540*1.3,2,IF($L540&gt;=Z540,0,IF($L540&gt;=Z540/2,-2,-3))))))</f>
        <v>-3</v>
      </c>
      <c r="AD540">
        <f>IF($K$540&lt;&gt;"",Y540,IF(Z540&lt;&gt;"",AC540,""))</f>
        <v>-3</v>
      </c>
      <c r="AE540">
        <f>IF(AD540="","",VLOOKUP(AD540,'04_WUStG_Mapping'!$A:$B,2,TRUE))</f>
        <v>25</v>
      </c>
    </row>
    <row r="541" spans="1:31" x14ac:dyDescent="0.2">
      <c r="A541" t="s">
        <v>553</v>
      </c>
      <c r="B541" t="s">
        <v>656</v>
      </c>
      <c r="C541" t="s">
        <v>739</v>
      </c>
      <c r="D541" t="s">
        <v>916</v>
      </c>
      <c r="E541" t="s">
        <v>1474</v>
      </c>
      <c r="F541" t="s">
        <v>1607</v>
      </c>
      <c r="G541" t="s">
        <v>1626</v>
      </c>
      <c r="H541" t="s">
        <v>1660</v>
      </c>
      <c r="I541" t="s">
        <v>1691</v>
      </c>
      <c r="J541" t="s">
        <v>1700</v>
      </c>
      <c r="K541" t="s">
        <v>1774</v>
      </c>
      <c r="M541" t="e">
        <f>IF($K$541="","",VLOOKUP($K$541,'03_Thresholds_Archetypes'!$A:$M,2,FALSE))</f>
        <v>#N/A</v>
      </c>
      <c r="N541" t="e">
        <f>IF($K$541="","",VLOOKUP($K$541,'03_Thresholds_Archetypes'!$A:$M,3,FALSE))</f>
        <v>#N/A</v>
      </c>
      <c r="O541" t="e">
        <f>IF($K$541="","",VLOOKUP($K$541,'03_Thresholds_Archetypes'!$A:$M,4,FALSE))</f>
        <v>#N/A</v>
      </c>
      <c r="P541" t="e">
        <f>IF($K$541="","",VLOOKUP($K$541,'03_Thresholds_Archetypes'!$A:$M,5,FALSE))</f>
        <v>#N/A</v>
      </c>
      <c r="Q541" t="e">
        <f>IF($K$541="","",VLOOKUP($K$541,'03_Thresholds_Archetypes'!$A:$M,6,FALSE))</f>
        <v>#N/A</v>
      </c>
      <c r="R541" t="e">
        <f>IF($K$541="","",VLOOKUP($K$541,'03_Thresholds_Archetypes'!$A:$M,7,FALSE))</f>
        <v>#N/A</v>
      </c>
      <c r="S541" t="e">
        <f>IF($K$541="","",VLOOKUP($K$541,'03_Thresholds_Archetypes'!$A:$M,8,FALSE))</f>
        <v>#N/A</v>
      </c>
      <c r="T541" t="e">
        <f>IF($K$541="","",VLOOKUP($K$541,'03_Thresholds_Archetypes'!$A:$M,9,FALSE))</f>
        <v>#N/A</v>
      </c>
      <c r="U541" t="e">
        <f>IF($K$541="","",VLOOKUP($K$541,'03_Thresholds_Archetypes'!$A:$M,10,FALSE))</f>
        <v>#N/A</v>
      </c>
      <c r="V541" t="e">
        <f>IF($K$541="","",VLOOKUP($K$541,'03_Thresholds_Archetypes'!$A:$M,11,FALSE))</f>
        <v>#N/A</v>
      </c>
      <c r="W541" t="e">
        <f>IF($K$541="","",VLOOKUP($K$541,'03_Thresholds_Archetypes'!$A:$M,12,FALSE))</f>
        <v>#N/A</v>
      </c>
      <c r="X541" t="e">
        <f>IF($K$541="","",VLOOKUP($K$541,'03_Thresholds_Archetypes'!$A:$M,13,FALSE))</f>
        <v>#N/A</v>
      </c>
      <c r="Y541" t="e">
        <f>IF($K$541="","",LOOKUP($L541,$M541:$R541,$S541:$X541))</f>
        <v>#N/A</v>
      </c>
      <c r="Z541">
        <f>IFERROR(VLOOKUP($A$541,'02_Benchmarks_by_NACE'!$A:$J,7,FALSE),"")</f>
        <v>0.66999999999999993</v>
      </c>
      <c r="AA541">
        <f>IFERROR(VLOOKUP($A$541,'02_Benchmarks_by_NACE'!$A:$J,8,FALSE),"")</f>
        <v>1</v>
      </c>
      <c r="AB541">
        <f>IFERROR(VLOOKUP($A$541,'02_Benchmarks_by_NACE'!$A:$J,9,FALSE),"")</f>
        <v>1</v>
      </c>
      <c r="AC541">
        <f>IF(Z541="","",IF(LOWER($G$541)="lower_is_better",IF($L541&lt;=Z541*0.4,3,IF($L541&lt;=Z541*0.7,2,IF($L541&lt;=Z541,0,IF($L541&lt;=AB541,-2,-3)))),IF($L541&gt;=Z541*1.6,3,IF($L541&gt;=Z541*1.3,2,IF($L541&gt;=Z541,0,IF($L541&gt;=Z541/2,-2,-3))))))</f>
        <v>-3</v>
      </c>
      <c r="AD541" t="e">
        <f>IF($K$541&lt;&gt;"",Y541,IF(Z541&lt;&gt;"",AC541,""))</f>
        <v>#N/A</v>
      </c>
      <c r="AE541" t="e">
        <f>IF(AD541="","",VLOOKUP(AD541,'04_WUStG_Mapping'!$A:$B,2,TRUE))</f>
        <v>#N/A</v>
      </c>
    </row>
    <row r="542" spans="1:31" x14ac:dyDescent="0.2">
      <c r="A542" t="s">
        <v>554</v>
      </c>
      <c r="B542" t="s">
        <v>656</v>
      </c>
      <c r="C542" t="s">
        <v>739</v>
      </c>
      <c r="D542" t="s">
        <v>917</v>
      </c>
      <c r="E542" t="s">
        <v>1475</v>
      </c>
      <c r="F542" t="s">
        <v>1602</v>
      </c>
      <c r="G542" t="s">
        <v>1626</v>
      </c>
      <c r="H542" t="s">
        <v>1655</v>
      </c>
      <c r="I542" t="s">
        <v>1683</v>
      </c>
      <c r="J542" t="s">
        <v>1698</v>
      </c>
      <c r="K542" t="s">
        <v>1753</v>
      </c>
      <c r="M542">
        <f>IF($K$542="","",VLOOKUP($K$542,'03_Thresholds_Archetypes'!$A:$M,2,FALSE))</f>
        <v>0</v>
      </c>
      <c r="N542">
        <f>IF($K$542="","",VLOOKUP($K$542,'03_Thresholds_Archetypes'!$A:$M,3,FALSE))</f>
        <v>30</v>
      </c>
      <c r="O542">
        <f>IF($K$542="","",VLOOKUP($K$542,'03_Thresholds_Archetypes'!$A:$M,4,FALSE))</f>
        <v>50</v>
      </c>
      <c r="P542">
        <f>IF($K$542="","",VLOOKUP($K$542,'03_Thresholds_Archetypes'!$A:$M,5,FALSE))</f>
        <v>70</v>
      </c>
      <c r="Q542">
        <f>IF($K$542="","",VLOOKUP($K$542,'03_Thresholds_Archetypes'!$A:$M,6,FALSE))</f>
        <v>90</v>
      </c>
      <c r="R542">
        <f>IF($K$542="","",VLOOKUP($K$542,'03_Thresholds_Archetypes'!$A:$M,7,FALSE))</f>
        <v>1000000000</v>
      </c>
      <c r="S542">
        <f>IF($K$542="","",VLOOKUP($K$542,'03_Thresholds_Archetypes'!$A:$M,8,FALSE))</f>
        <v>-3</v>
      </c>
      <c r="T542">
        <f>IF($K$542="","",VLOOKUP($K$542,'03_Thresholds_Archetypes'!$A:$M,9,FALSE))</f>
        <v>-2</v>
      </c>
      <c r="U542">
        <f>IF($K$542="","",VLOOKUP($K$542,'03_Thresholds_Archetypes'!$A:$M,10,FALSE))</f>
        <v>0</v>
      </c>
      <c r="V542">
        <f>IF($K$542="","",VLOOKUP($K$542,'03_Thresholds_Archetypes'!$A:$M,11,FALSE))</f>
        <v>2</v>
      </c>
      <c r="W542">
        <f>IF($K$542="","",VLOOKUP($K$542,'03_Thresholds_Archetypes'!$A:$M,12,FALSE))</f>
        <v>3</v>
      </c>
      <c r="X542">
        <f>IF($K$542="","",VLOOKUP($K$542,'03_Thresholds_Archetypes'!$A:$M,13,FALSE))</f>
        <v>3</v>
      </c>
      <c r="Y542">
        <f>IF($K$542="","",LOOKUP($L542,$M542:$R542,$S542:$X542))</f>
        <v>-3</v>
      </c>
      <c r="Z542">
        <f>IFERROR(VLOOKUP($A$542,'02_Benchmarks_by_NACE'!$A:$J,7,FALSE),"")</f>
        <v>59.5</v>
      </c>
      <c r="AA542">
        <f>IFERROR(VLOOKUP($A$542,'02_Benchmarks_by_NACE'!$A:$J,8,FALSE),"")</f>
        <v>89.25</v>
      </c>
      <c r="AB542">
        <f>IFERROR(VLOOKUP($A$542,'02_Benchmarks_by_NACE'!$A:$J,9,FALSE),"")</f>
        <v>100</v>
      </c>
      <c r="AC542">
        <f>IF(Z542="","",IF(LOWER($G$542)="lower_is_better",IF($L542&lt;=Z542*0.4,3,IF($L542&lt;=Z542*0.7,2,IF($L542&lt;=Z542,0,IF($L542&lt;=AB542,-2,-3)))),IF($L542&gt;=Z542*1.6,3,IF($L542&gt;=Z542*1.3,2,IF($L542&gt;=Z542,0,IF($L542&gt;=Z542/2,-2,-3))))))</f>
        <v>-3</v>
      </c>
      <c r="AD542">
        <f>IF($K$542&lt;&gt;"",Y542,IF(Z542&lt;&gt;"",AC542,""))</f>
        <v>-3</v>
      </c>
      <c r="AE542">
        <f>IF(AD542="","",VLOOKUP(AD542,'04_WUStG_Mapping'!$A:$B,2,TRUE))</f>
        <v>25</v>
      </c>
    </row>
    <row r="543" spans="1:31" x14ac:dyDescent="0.2">
      <c r="A543" t="s">
        <v>555</v>
      </c>
      <c r="B543" t="s">
        <v>656</v>
      </c>
      <c r="C543" t="s">
        <v>739</v>
      </c>
      <c r="D543" t="s">
        <v>917</v>
      </c>
      <c r="E543" t="s">
        <v>1476</v>
      </c>
      <c r="F543" t="s">
        <v>1604</v>
      </c>
      <c r="G543" t="s">
        <v>1626</v>
      </c>
      <c r="H543" t="s">
        <v>1657</v>
      </c>
      <c r="I543" t="s">
        <v>1683</v>
      </c>
      <c r="J543" t="s">
        <v>1698</v>
      </c>
      <c r="K543" t="s">
        <v>1753</v>
      </c>
      <c r="M543">
        <f>IF($K$543="","",VLOOKUP($K$543,'03_Thresholds_Archetypes'!$A:$M,2,FALSE))</f>
        <v>0</v>
      </c>
      <c r="N543">
        <f>IF($K$543="","",VLOOKUP($K$543,'03_Thresholds_Archetypes'!$A:$M,3,FALSE))</f>
        <v>30</v>
      </c>
      <c r="O543">
        <f>IF($K$543="","",VLOOKUP($K$543,'03_Thresholds_Archetypes'!$A:$M,4,FALSE))</f>
        <v>50</v>
      </c>
      <c r="P543">
        <f>IF($K$543="","",VLOOKUP($K$543,'03_Thresholds_Archetypes'!$A:$M,5,FALSE))</f>
        <v>70</v>
      </c>
      <c r="Q543">
        <f>IF($K$543="","",VLOOKUP($K$543,'03_Thresholds_Archetypes'!$A:$M,6,FALSE))</f>
        <v>90</v>
      </c>
      <c r="R543">
        <f>IF($K$543="","",VLOOKUP($K$543,'03_Thresholds_Archetypes'!$A:$M,7,FALSE))</f>
        <v>1000000000</v>
      </c>
      <c r="S543">
        <f>IF($K$543="","",VLOOKUP($K$543,'03_Thresholds_Archetypes'!$A:$M,8,FALSE))</f>
        <v>-3</v>
      </c>
      <c r="T543">
        <f>IF($K$543="","",VLOOKUP($K$543,'03_Thresholds_Archetypes'!$A:$M,9,FALSE))</f>
        <v>-2</v>
      </c>
      <c r="U543">
        <f>IF($K$543="","",VLOOKUP($K$543,'03_Thresholds_Archetypes'!$A:$M,10,FALSE))</f>
        <v>0</v>
      </c>
      <c r="V543">
        <f>IF($K$543="","",VLOOKUP($K$543,'03_Thresholds_Archetypes'!$A:$M,11,FALSE))</f>
        <v>2</v>
      </c>
      <c r="W543">
        <f>IF($K$543="","",VLOOKUP($K$543,'03_Thresholds_Archetypes'!$A:$M,12,FALSE))</f>
        <v>3</v>
      </c>
      <c r="X543">
        <f>IF($K$543="","",VLOOKUP($K$543,'03_Thresholds_Archetypes'!$A:$M,13,FALSE))</f>
        <v>3</v>
      </c>
      <c r="Y543">
        <f>IF($K$543="","",LOOKUP($L543,$M543:$R543,$S543:$X543))</f>
        <v>-3</v>
      </c>
      <c r="Z543">
        <f>IFERROR(VLOOKUP($A$543,'02_Benchmarks_by_NACE'!$A:$J,7,FALSE),"")</f>
        <v>82</v>
      </c>
      <c r="AA543">
        <f>IFERROR(VLOOKUP($A$543,'02_Benchmarks_by_NACE'!$A:$J,8,FALSE),"")</f>
        <v>100</v>
      </c>
      <c r="AB543">
        <f>IFERROR(VLOOKUP($A$543,'02_Benchmarks_by_NACE'!$A:$J,9,FALSE),"")</f>
        <v>100</v>
      </c>
      <c r="AC543">
        <f>IF(Z543="","",IF(LOWER($G$543)="lower_is_better",IF($L543&lt;=Z543*0.4,3,IF($L543&lt;=Z543*0.7,2,IF($L543&lt;=Z543,0,IF($L543&lt;=AB543,-2,-3)))),IF($L543&gt;=Z543*1.6,3,IF($L543&gt;=Z543*1.3,2,IF($L543&gt;=Z543,0,IF($L543&gt;=Z543/2,-2,-3))))))</f>
        <v>-3</v>
      </c>
      <c r="AD543">
        <f>IF($K$543&lt;&gt;"",Y543,IF(Z543&lt;&gt;"",AC543,""))</f>
        <v>-3</v>
      </c>
      <c r="AE543">
        <f>IF(AD543="","",VLOOKUP(AD543,'04_WUStG_Mapping'!$A:$B,2,TRUE))</f>
        <v>25</v>
      </c>
    </row>
    <row r="544" spans="1:31" x14ac:dyDescent="0.2">
      <c r="A544" t="s">
        <v>556</v>
      </c>
      <c r="B544" t="s">
        <v>656</v>
      </c>
      <c r="C544" t="s">
        <v>739</v>
      </c>
      <c r="D544" t="s">
        <v>917</v>
      </c>
      <c r="E544" t="s">
        <v>1477</v>
      </c>
      <c r="F544" t="s">
        <v>1605</v>
      </c>
      <c r="G544" t="s">
        <v>1626</v>
      </c>
      <c r="H544" t="s">
        <v>1658</v>
      </c>
      <c r="I544" t="s">
        <v>1684</v>
      </c>
      <c r="J544" t="s">
        <v>1698</v>
      </c>
      <c r="K544" t="s">
        <v>1753</v>
      </c>
      <c r="M544">
        <f>IF($K$544="","",VLOOKUP($K$544,'03_Thresholds_Archetypes'!$A:$M,2,FALSE))</f>
        <v>0</v>
      </c>
      <c r="N544">
        <f>IF($K$544="","",VLOOKUP($K$544,'03_Thresholds_Archetypes'!$A:$M,3,FALSE))</f>
        <v>30</v>
      </c>
      <c r="O544">
        <f>IF($K$544="","",VLOOKUP($K$544,'03_Thresholds_Archetypes'!$A:$M,4,FALSE))</f>
        <v>50</v>
      </c>
      <c r="P544">
        <f>IF($K$544="","",VLOOKUP($K$544,'03_Thresholds_Archetypes'!$A:$M,5,FALSE))</f>
        <v>70</v>
      </c>
      <c r="Q544">
        <f>IF($K$544="","",VLOOKUP($K$544,'03_Thresholds_Archetypes'!$A:$M,6,FALSE))</f>
        <v>90</v>
      </c>
      <c r="R544">
        <f>IF($K$544="","",VLOOKUP($K$544,'03_Thresholds_Archetypes'!$A:$M,7,FALSE))</f>
        <v>1000000000</v>
      </c>
      <c r="S544">
        <f>IF($K$544="","",VLOOKUP($K$544,'03_Thresholds_Archetypes'!$A:$M,8,FALSE))</f>
        <v>-3</v>
      </c>
      <c r="T544">
        <f>IF($K$544="","",VLOOKUP($K$544,'03_Thresholds_Archetypes'!$A:$M,9,FALSE))</f>
        <v>-2</v>
      </c>
      <c r="U544">
        <f>IF($K$544="","",VLOOKUP($K$544,'03_Thresholds_Archetypes'!$A:$M,10,FALSE))</f>
        <v>0</v>
      </c>
      <c r="V544">
        <f>IF($K$544="","",VLOOKUP($K$544,'03_Thresholds_Archetypes'!$A:$M,11,FALSE))</f>
        <v>2</v>
      </c>
      <c r="W544">
        <f>IF($K$544="","",VLOOKUP($K$544,'03_Thresholds_Archetypes'!$A:$M,12,FALSE))</f>
        <v>3</v>
      </c>
      <c r="X544">
        <f>IF($K$544="","",VLOOKUP($K$544,'03_Thresholds_Archetypes'!$A:$M,13,FALSE))</f>
        <v>3</v>
      </c>
      <c r="Y544">
        <f>IF($K$544="","",LOOKUP($L544,$M544:$R544,$S544:$X544))</f>
        <v>-3</v>
      </c>
      <c r="Z544">
        <f>IFERROR(VLOOKUP($A$544,'02_Benchmarks_by_NACE'!$A:$J,7,FALSE),"")</f>
        <v>49.5</v>
      </c>
      <c r="AA544">
        <f>IFERROR(VLOOKUP($A$544,'02_Benchmarks_by_NACE'!$A:$J,8,FALSE),"")</f>
        <v>74.25</v>
      </c>
      <c r="AB544">
        <f>IFERROR(VLOOKUP($A$544,'02_Benchmarks_by_NACE'!$A:$J,9,FALSE),"")</f>
        <v>100</v>
      </c>
      <c r="AC544">
        <f>IF(Z544="","",IF(LOWER($G$544)="lower_is_better",IF($L544&lt;=Z544*0.4,3,IF($L544&lt;=Z544*0.7,2,IF($L544&lt;=Z544,0,IF($L544&lt;=AB544,-2,-3)))),IF($L544&gt;=Z544*1.6,3,IF($L544&gt;=Z544*1.3,2,IF($L544&gt;=Z544,0,IF($L544&gt;=Z544/2,-2,-3))))))</f>
        <v>-3</v>
      </c>
      <c r="AD544">
        <f>IF($K$544&lt;&gt;"",Y544,IF(Z544&lt;&gt;"",AC544,""))</f>
        <v>-3</v>
      </c>
      <c r="AE544">
        <f>IF(AD544="","",VLOOKUP(AD544,'04_WUStG_Mapping'!$A:$B,2,TRUE))</f>
        <v>25</v>
      </c>
    </row>
    <row r="545" spans="1:31" x14ac:dyDescent="0.2">
      <c r="A545" t="s">
        <v>557</v>
      </c>
      <c r="B545" t="s">
        <v>656</v>
      </c>
      <c r="C545" t="s">
        <v>739</v>
      </c>
      <c r="D545" t="s">
        <v>918</v>
      </c>
      <c r="E545" t="s">
        <v>1478</v>
      </c>
      <c r="F545" t="s">
        <v>1607</v>
      </c>
      <c r="G545" t="s">
        <v>1626</v>
      </c>
      <c r="H545" t="s">
        <v>1662</v>
      </c>
      <c r="I545" t="s">
        <v>1686</v>
      </c>
      <c r="J545" t="s">
        <v>1700</v>
      </c>
      <c r="K545" t="s">
        <v>1774</v>
      </c>
      <c r="M545" t="e">
        <f>IF($K$545="","",VLOOKUP($K$545,'03_Thresholds_Archetypes'!$A:$M,2,FALSE))</f>
        <v>#N/A</v>
      </c>
      <c r="N545" t="e">
        <f>IF($K$545="","",VLOOKUP($K$545,'03_Thresholds_Archetypes'!$A:$M,3,FALSE))</f>
        <v>#N/A</v>
      </c>
      <c r="O545" t="e">
        <f>IF($K$545="","",VLOOKUP($K$545,'03_Thresholds_Archetypes'!$A:$M,4,FALSE))</f>
        <v>#N/A</v>
      </c>
      <c r="P545" t="e">
        <f>IF($K$545="","",VLOOKUP($K$545,'03_Thresholds_Archetypes'!$A:$M,5,FALSE))</f>
        <v>#N/A</v>
      </c>
      <c r="Q545" t="e">
        <f>IF($K$545="","",VLOOKUP($K$545,'03_Thresholds_Archetypes'!$A:$M,6,FALSE))</f>
        <v>#N/A</v>
      </c>
      <c r="R545" t="e">
        <f>IF($K$545="","",VLOOKUP($K$545,'03_Thresholds_Archetypes'!$A:$M,7,FALSE))</f>
        <v>#N/A</v>
      </c>
      <c r="S545" t="e">
        <f>IF($K$545="","",VLOOKUP($K$545,'03_Thresholds_Archetypes'!$A:$M,8,FALSE))</f>
        <v>#N/A</v>
      </c>
      <c r="T545" t="e">
        <f>IF($K$545="","",VLOOKUP($K$545,'03_Thresholds_Archetypes'!$A:$M,9,FALSE))</f>
        <v>#N/A</v>
      </c>
      <c r="U545" t="e">
        <f>IF($K$545="","",VLOOKUP($K$545,'03_Thresholds_Archetypes'!$A:$M,10,FALSE))</f>
        <v>#N/A</v>
      </c>
      <c r="V545" t="e">
        <f>IF($K$545="","",VLOOKUP($K$545,'03_Thresholds_Archetypes'!$A:$M,11,FALSE))</f>
        <v>#N/A</v>
      </c>
      <c r="W545" t="e">
        <f>IF($K$545="","",VLOOKUP($K$545,'03_Thresholds_Archetypes'!$A:$M,12,FALSE))</f>
        <v>#N/A</v>
      </c>
      <c r="X545" t="e">
        <f>IF($K$545="","",VLOOKUP($K$545,'03_Thresholds_Archetypes'!$A:$M,13,FALSE))</f>
        <v>#N/A</v>
      </c>
      <c r="Y545" t="e">
        <f>IF($K$545="","",LOOKUP($L545,$M545:$R545,$S545:$X545))</f>
        <v>#N/A</v>
      </c>
      <c r="Z545">
        <f>IFERROR(VLOOKUP($A$545,'02_Benchmarks_by_NACE'!$A:$J,7,FALSE),"")</f>
        <v>0.64500000000000002</v>
      </c>
      <c r="AA545">
        <f>IFERROR(VLOOKUP($A$545,'02_Benchmarks_by_NACE'!$A:$J,8,FALSE),"")</f>
        <v>0.96750000000000003</v>
      </c>
      <c r="AB545">
        <f>IFERROR(VLOOKUP($A$545,'02_Benchmarks_by_NACE'!$A:$J,9,FALSE),"")</f>
        <v>1</v>
      </c>
      <c r="AC545">
        <f>IF(Z545="","",IF(LOWER($G$545)="lower_is_better",IF($L545&lt;=Z545*0.4,3,IF($L545&lt;=Z545*0.7,2,IF($L545&lt;=Z545,0,IF($L545&lt;=AB545,-2,-3)))),IF($L545&gt;=Z545*1.6,3,IF($L545&gt;=Z545*1.3,2,IF($L545&gt;=Z545,0,IF($L545&gt;=Z545/2,-2,-3))))))</f>
        <v>-3</v>
      </c>
      <c r="AD545" t="e">
        <f>IF($K$545&lt;&gt;"",Y545,IF(Z545&lt;&gt;"",AC545,""))</f>
        <v>#N/A</v>
      </c>
      <c r="AE545" t="e">
        <f>IF(AD545="","",VLOOKUP(AD545,'04_WUStG_Mapping'!$A:$B,2,TRUE))</f>
        <v>#N/A</v>
      </c>
    </row>
    <row r="546" spans="1:31" x14ac:dyDescent="0.2">
      <c r="A546" t="s">
        <v>558</v>
      </c>
      <c r="B546" t="s">
        <v>656</v>
      </c>
      <c r="C546" t="s">
        <v>739</v>
      </c>
      <c r="D546" t="s">
        <v>918</v>
      </c>
      <c r="E546" t="s">
        <v>1479</v>
      </c>
      <c r="F546" t="s">
        <v>1602</v>
      </c>
      <c r="G546" t="s">
        <v>1627</v>
      </c>
      <c r="H546" t="s">
        <v>1663</v>
      </c>
      <c r="I546" t="s">
        <v>1632</v>
      </c>
      <c r="J546" t="s">
        <v>1700</v>
      </c>
      <c r="K546" t="s">
        <v>1775</v>
      </c>
      <c r="M546" t="e">
        <f>IF($K$546="","",VLOOKUP($K$546,'03_Thresholds_Archetypes'!$A:$M,2,FALSE))</f>
        <v>#N/A</v>
      </c>
      <c r="N546" t="e">
        <f>IF($K$546="","",VLOOKUP($K$546,'03_Thresholds_Archetypes'!$A:$M,3,FALSE))</f>
        <v>#N/A</v>
      </c>
      <c r="O546" t="e">
        <f>IF($K$546="","",VLOOKUP($K$546,'03_Thresholds_Archetypes'!$A:$M,4,FALSE))</f>
        <v>#N/A</v>
      </c>
      <c r="P546" t="e">
        <f>IF($K$546="","",VLOOKUP($K$546,'03_Thresholds_Archetypes'!$A:$M,5,FALSE))</f>
        <v>#N/A</v>
      </c>
      <c r="Q546" t="e">
        <f>IF($K$546="","",VLOOKUP($K$546,'03_Thresholds_Archetypes'!$A:$M,6,FALSE))</f>
        <v>#N/A</v>
      </c>
      <c r="R546" t="e">
        <f>IF($K$546="","",VLOOKUP($K$546,'03_Thresholds_Archetypes'!$A:$M,7,FALSE))</f>
        <v>#N/A</v>
      </c>
      <c r="S546" t="e">
        <f>IF($K$546="","",VLOOKUP($K$546,'03_Thresholds_Archetypes'!$A:$M,8,FALSE))</f>
        <v>#N/A</v>
      </c>
      <c r="T546" t="e">
        <f>IF($K$546="","",VLOOKUP($K$546,'03_Thresholds_Archetypes'!$A:$M,9,FALSE))</f>
        <v>#N/A</v>
      </c>
      <c r="U546" t="e">
        <f>IF($K$546="","",VLOOKUP($K$546,'03_Thresholds_Archetypes'!$A:$M,10,FALSE))</f>
        <v>#N/A</v>
      </c>
      <c r="V546" t="e">
        <f>IF($K$546="","",VLOOKUP($K$546,'03_Thresholds_Archetypes'!$A:$M,11,FALSE))</f>
        <v>#N/A</v>
      </c>
      <c r="W546" t="e">
        <f>IF($K$546="","",VLOOKUP($K$546,'03_Thresholds_Archetypes'!$A:$M,12,FALSE))</f>
        <v>#N/A</v>
      </c>
      <c r="X546" t="e">
        <f>IF($K$546="","",VLOOKUP($K$546,'03_Thresholds_Archetypes'!$A:$M,13,FALSE))</f>
        <v>#N/A</v>
      </c>
      <c r="Y546" t="e">
        <f>IF($K$546="","",LOOKUP($L546,$M546:$R546,$S546:$X546))</f>
        <v>#N/A</v>
      </c>
      <c r="Z546">
        <f>IFERROR(VLOOKUP($A$546,'02_Benchmarks_by_NACE'!$A:$J,7,FALSE),"")</f>
        <v>15.5</v>
      </c>
      <c r="AA546">
        <f>IFERROR(VLOOKUP($A$546,'02_Benchmarks_by_NACE'!$A:$J,8,FALSE),"")</f>
        <v>23.25</v>
      </c>
      <c r="AB546">
        <f>IFERROR(VLOOKUP($A$546,'02_Benchmarks_by_NACE'!$A:$J,9,FALSE),"")</f>
        <v>38.75</v>
      </c>
      <c r="AC546">
        <f>IF(Z546="","",IF(LOWER($G$546)="lower_is_better",IF($L546&lt;=Z546*0.4,3,IF($L546&lt;=Z546*0.7,2,IF($L546&lt;=Z546,0,IF($L546&lt;=AB546,-2,-3)))),IF($L546&gt;=Z546*1.6,3,IF($L546&gt;=Z546*1.3,2,IF($L546&gt;=Z546,0,IF($L546&gt;=Z546/2,-2,-3))))))</f>
        <v>3</v>
      </c>
      <c r="AD546" t="e">
        <f>IF($K$546&lt;&gt;"",Y546,IF(Z546&lt;&gt;"",AC546,""))</f>
        <v>#N/A</v>
      </c>
      <c r="AE546" t="e">
        <f>IF(AD546="","",VLOOKUP(AD546,'04_WUStG_Mapping'!$A:$B,2,TRUE))</f>
        <v>#N/A</v>
      </c>
    </row>
    <row r="547" spans="1:31" x14ac:dyDescent="0.2">
      <c r="A547" t="s">
        <v>559</v>
      </c>
      <c r="B547" t="s">
        <v>656</v>
      </c>
      <c r="C547" t="s">
        <v>739</v>
      </c>
      <c r="D547" t="s">
        <v>918</v>
      </c>
      <c r="E547" t="s">
        <v>1480</v>
      </c>
      <c r="F547" t="s">
        <v>1608</v>
      </c>
      <c r="G547" t="s">
        <v>1626</v>
      </c>
      <c r="H547" t="s">
        <v>1664</v>
      </c>
      <c r="I547" t="s">
        <v>1686</v>
      </c>
      <c r="J547" t="s">
        <v>1700</v>
      </c>
      <c r="K547" t="s">
        <v>1774</v>
      </c>
      <c r="M547" t="e">
        <f>IF($K$547="","",VLOOKUP($K$547,'03_Thresholds_Archetypes'!$A:$M,2,FALSE))</f>
        <v>#N/A</v>
      </c>
      <c r="N547" t="e">
        <f>IF($K$547="","",VLOOKUP($K$547,'03_Thresholds_Archetypes'!$A:$M,3,FALSE))</f>
        <v>#N/A</v>
      </c>
      <c r="O547" t="e">
        <f>IF($K$547="","",VLOOKUP($K$547,'03_Thresholds_Archetypes'!$A:$M,4,FALSE))</f>
        <v>#N/A</v>
      </c>
      <c r="P547" t="e">
        <f>IF($K$547="","",VLOOKUP($K$547,'03_Thresholds_Archetypes'!$A:$M,5,FALSE))</f>
        <v>#N/A</v>
      </c>
      <c r="Q547" t="e">
        <f>IF($K$547="","",VLOOKUP($K$547,'03_Thresholds_Archetypes'!$A:$M,6,FALSE))</f>
        <v>#N/A</v>
      </c>
      <c r="R547" t="e">
        <f>IF($K$547="","",VLOOKUP($K$547,'03_Thresholds_Archetypes'!$A:$M,7,FALSE))</f>
        <v>#N/A</v>
      </c>
      <c r="S547" t="e">
        <f>IF($K$547="","",VLOOKUP($K$547,'03_Thresholds_Archetypes'!$A:$M,8,FALSE))</f>
        <v>#N/A</v>
      </c>
      <c r="T547" t="e">
        <f>IF($K$547="","",VLOOKUP($K$547,'03_Thresholds_Archetypes'!$A:$M,9,FALSE))</f>
        <v>#N/A</v>
      </c>
      <c r="U547" t="e">
        <f>IF($K$547="","",VLOOKUP($K$547,'03_Thresholds_Archetypes'!$A:$M,10,FALSE))</f>
        <v>#N/A</v>
      </c>
      <c r="V547" t="e">
        <f>IF($K$547="","",VLOOKUP($K$547,'03_Thresholds_Archetypes'!$A:$M,11,FALSE))</f>
        <v>#N/A</v>
      </c>
      <c r="W547" t="e">
        <f>IF($K$547="","",VLOOKUP($K$547,'03_Thresholds_Archetypes'!$A:$M,12,FALSE))</f>
        <v>#N/A</v>
      </c>
      <c r="X547" t="e">
        <f>IF($K$547="","",VLOOKUP($K$547,'03_Thresholds_Archetypes'!$A:$M,13,FALSE))</f>
        <v>#N/A</v>
      </c>
      <c r="Y547" t="e">
        <f>IF($K$547="","",LOOKUP($L547,$M547:$R547,$S547:$X547))</f>
        <v>#N/A</v>
      </c>
      <c r="Z547">
        <f>IFERROR(VLOOKUP($A$547,'02_Benchmarks_by_NACE'!$A:$J,7,FALSE),"")</f>
        <v>1.5</v>
      </c>
      <c r="AA547">
        <f>IFERROR(VLOOKUP($A$547,'02_Benchmarks_by_NACE'!$A:$J,8,FALSE),"")</f>
        <v>2.25</v>
      </c>
      <c r="AB547">
        <f>IFERROR(VLOOKUP($A$547,'02_Benchmarks_by_NACE'!$A:$J,9,FALSE),"")</f>
        <v>3.75</v>
      </c>
      <c r="AC547">
        <f>IF(Z547="","",IF(LOWER($G$547)="lower_is_better",IF($L547&lt;=Z547*0.4,3,IF($L547&lt;=Z547*0.7,2,IF($L547&lt;=Z547,0,IF($L547&lt;=AB547,-2,-3)))),IF($L547&gt;=Z547*1.6,3,IF($L547&gt;=Z547*1.3,2,IF($L547&gt;=Z547,0,IF($L547&gt;=Z547/2,-2,-3))))))</f>
        <v>-3</v>
      </c>
      <c r="AD547" t="e">
        <f>IF($K$547&lt;&gt;"",Y547,IF(Z547&lt;&gt;"",AC547,""))</f>
        <v>#N/A</v>
      </c>
      <c r="AE547" t="e">
        <f>IF(AD547="","",VLOOKUP(AD547,'04_WUStG_Mapping'!$A:$B,2,TRUE))</f>
        <v>#N/A</v>
      </c>
    </row>
    <row r="548" spans="1:31" x14ac:dyDescent="0.2">
      <c r="A548" t="s">
        <v>560</v>
      </c>
      <c r="B548" t="s">
        <v>656</v>
      </c>
      <c r="C548" t="s">
        <v>739</v>
      </c>
      <c r="D548" t="s">
        <v>919</v>
      </c>
      <c r="E548" t="s">
        <v>1481</v>
      </c>
      <c r="F548" t="s">
        <v>1616</v>
      </c>
      <c r="G548" t="s">
        <v>1627</v>
      </c>
      <c r="H548" t="s">
        <v>1672</v>
      </c>
      <c r="I548" t="s">
        <v>1692</v>
      </c>
      <c r="J548" t="s">
        <v>1700</v>
      </c>
      <c r="K548" t="s">
        <v>1775</v>
      </c>
      <c r="M548" t="e">
        <f>IF($K$548="","",VLOOKUP($K$548,'03_Thresholds_Archetypes'!$A:$M,2,FALSE))</f>
        <v>#N/A</v>
      </c>
      <c r="N548" t="e">
        <f>IF($K$548="","",VLOOKUP($K$548,'03_Thresholds_Archetypes'!$A:$M,3,FALSE))</f>
        <v>#N/A</v>
      </c>
      <c r="O548" t="e">
        <f>IF($K$548="","",VLOOKUP($K$548,'03_Thresholds_Archetypes'!$A:$M,4,FALSE))</f>
        <v>#N/A</v>
      </c>
      <c r="P548" t="e">
        <f>IF($K$548="","",VLOOKUP($K$548,'03_Thresholds_Archetypes'!$A:$M,5,FALSE))</f>
        <v>#N/A</v>
      </c>
      <c r="Q548" t="e">
        <f>IF($K$548="","",VLOOKUP($K$548,'03_Thresholds_Archetypes'!$A:$M,6,FALSE))</f>
        <v>#N/A</v>
      </c>
      <c r="R548" t="e">
        <f>IF($K$548="","",VLOOKUP($K$548,'03_Thresholds_Archetypes'!$A:$M,7,FALSE))</f>
        <v>#N/A</v>
      </c>
      <c r="S548" t="e">
        <f>IF($K$548="","",VLOOKUP($K$548,'03_Thresholds_Archetypes'!$A:$M,8,FALSE))</f>
        <v>#N/A</v>
      </c>
      <c r="T548" t="e">
        <f>IF($K$548="","",VLOOKUP($K$548,'03_Thresholds_Archetypes'!$A:$M,9,FALSE))</f>
        <v>#N/A</v>
      </c>
      <c r="U548" t="e">
        <f>IF($K$548="","",VLOOKUP($K$548,'03_Thresholds_Archetypes'!$A:$M,10,FALSE))</f>
        <v>#N/A</v>
      </c>
      <c r="V548" t="e">
        <f>IF($K$548="","",VLOOKUP($K$548,'03_Thresholds_Archetypes'!$A:$M,11,FALSE))</f>
        <v>#N/A</v>
      </c>
      <c r="W548" t="e">
        <f>IF($K$548="","",VLOOKUP($K$548,'03_Thresholds_Archetypes'!$A:$M,12,FALSE))</f>
        <v>#N/A</v>
      </c>
      <c r="X548" t="e">
        <f>IF($K$548="","",VLOOKUP($K$548,'03_Thresholds_Archetypes'!$A:$M,13,FALSE))</f>
        <v>#N/A</v>
      </c>
      <c r="Y548" t="e">
        <f>IF($K$548="","",LOOKUP($L548,$M548:$R548,$S548:$X548))</f>
        <v>#N/A</v>
      </c>
      <c r="Z548">
        <f>IFERROR(VLOOKUP($A$548,'02_Benchmarks_by_NACE'!$A:$J,7,FALSE),"")</f>
        <v>1</v>
      </c>
      <c r="AA548">
        <f>IFERROR(VLOOKUP($A$548,'02_Benchmarks_by_NACE'!$A:$J,8,FALSE),"")</f>
        <v>1.5</v>
      </c>
      <c r="AB548">
        <f>IFERROR(VLOOKUP($A$548,'02_Benchmarks_by_NACE'!$A:$J,9,FALSE),"")</f>
        <v>2.5</v>
      </c>
      <c r="AC548">
        <f>IF(Z548="","",IF(LOWER($G$548)="lower_is_better",IF($L548&lt;=Z548*0.4,3,IF($L548&lt;=Z548*0.7,2,IF($L548&lt;=Z548,0,IF($L548&lt;=AB548,-2,-3)))),IF($L548&gt;=Z548*1.6,3,IF($L548&gt;=Z548*1.3,2,IF($L548&gt;=Z548,0,IF($L548&gt;=Z548/2,-2,-3))))))</f>
        <v>3</v>
      </c>
      <c r="AD548" t="e">
        <f>IF($K$548&lt;&gt;"",Y548,IF(Z548&lt;&gt;"",AC548,""))</f>
        <v>#N/A</v>
      </c>
      <c r="AE548" t="e">
        <f>IF(AD548="","",VLOOKUP(AD548,'04_WUStG_Mapping'!$A:$B,2,TRUE))</f>
        <v>#N/A</v>
      </c>
    </row>
    <row r="549" spans="1:31" x14ac:dyDescent="0.2">
      <c r="A549" t="s">
        <v>561</v>
      </c>
      <c r="B549" t="s">
        <v>656</v>
      </c>
      <c r="C549" t="s">
        <v>739</v>
      </c>
      <c r="D549" t="s">
        <v>919</v>
      </c>
      <c r="E549" t="s">
        <v>1482</v>
      </c>
      <c r="F549" t="s">
        <v>1617</v>
      </c>
      <c r="G549" t="s">
        <v>1627</v>
      </c>
      <c r="H549" t="s">
        <v>1665</v>
      </c>
      <c r="I549" t="s">
        <v>1684</v>
      </c>
      <c r="J549" t="s">
        <v>1708</v>
      </c>
      <c r="K549" t="s">
        <v>1775</v>
      </c>
      <c r="M549" t="e">
        <f>IF($K$549="","",VLOOKUP($K$549,'03_Thresholds_Archetypes'!$A:$M,2,FALSE))</f>
        <v>#N/A</v>
      </c>
      <c r="N549" t="e">
        <f>IF($K$549="","",VLOOKUP($K$549,'03_Thresholds_Archetypes'!$A:$M,3,FALSE))</f>
        <v>#N/A</v>
      </c>
      <c r="O549" t="e">
        <f>IF($K$549="","",VLOOKUP($K$549,'03_Thresholds_Archetypes'!$A:$M,4,FALSE))</f>
        <v>#N/A</v>
      </c>
      <c r="P549" t="e">
        <f>IF($K$549="","",VLOOKUP($K$549,'03_Thresholds_Archetypes'!$A:$M,5,FALSE))</f>
        <v>#N/A</v>
      </c>
      <c r="Q549" t="e">
        <f>IF($K$549="","",VLOOKUP($K$549,'03_Thresholds_Archetypes'!$A:$M,6,FALSE))</f>
        <v>#N/A</v>
      </c>
      <c r="R549" t="e">
        <f>IF($K$549="","",VLOOKUP($K$549,'03_Thresholds_Archetypes'!$A:$M,7,FALSE))</f>
        <v>#N/A</v>
      </c>
      <c r="S549" t="e">
        <f>IF($K$549="","",VLOOKUP($K$549,'03_Thresholds_Archetypes'!$A:$M,8,FALSE))</f>
        <v>#N/A</v>
      </c>
      <c r="T549" t="e">
        <f>IF($K$549="","",VLOOKUP($K$549,'03_Thresholds_Archetypes'!$A:$M,9,FALSE))</f>
        <v>#N/A</v>
      </c>
      <c r="U549" t="e">
        <f>IF($K$549="","",VLOOKUP($K$549,'03_Thresholds_Archetypes'!$A:$M,10,FALSE))</f>
        <v>#N/A</v>
      </c>
      <c r="V549" t="e">
        <f>IF($K$549="","",VLOOKUP($K$549,'03_Thresholds_Archetypes'!$A:$M,11,FALSE))</f>
        <v>#N/A</v>
      </c>
      <c r="W549" t="e">
        <f>IF($K$549="","",VLOOKUP($K$549,'03_Thresholds_Archetypes'!$A:$M,12,FALSE))</f>
        <v>#N/A</v>
      </c>
      <c r="X549" t="e">
        <f>IF($K$549="","",VLOOKUP($K$549,'03_Thresholds_Archetypes'!$A:$M,13,FALSE))</f>
        <v>#N/A</v>
      </c>
      <c r="Y549" t="e">
        <f>IF($K$549="","",LOOKUP($L549,$M549:$R549,$S549:$X549))</f>
        <v>#N/A</v>
      </c>
      <c r="Z549">
        <f>IFERROR(VLOOKUP($A$549,'02_Benchmarks_by_NACE'!$A:$J,7,FALSE),"")</f>
        <v>1</v>
      </c>
      <c r="AA549">
        <f>IFERROR(VLOOKUP($A$549,'02_Benchmarks_by_NACE'!$A:$J,8,FALSE),"")</f>
        <v>1.5</v>
      </c>
      <c r="AB549">
        <f>IFERROR(VLOOKUP($A$549,'02_Benchmarks_by_NACE'!$A:$J,9,FALSE),"")</f>
        <v>2.5</v>
      </c>
      <c r="AC549">
        <f>IF(Z549="","",IF(LOWER($G$549)="lower_is_better",IF($L549&lt;=Z549*0.4,3,IF($L549&lt;=Z549*0.7,2,IF($L549&lt;=Z549,0,IF($L549&lt;=AB549,-2,-3)))),IF($L549&gt;=Z549*1.6,3,IF($L549&gt;=Z549*1.3,2,IF($L549&gt;=Z549,0,IF($L549&gt;=Z549/2,-2,-3))))))</f>
        <v>3</v>
      </c>
      <c r="AD549" t="e">
        <f>IF($K$549&lt;&gt;"",Y549,IF(Z549&lt;&gt;"",AC549,""))</f>
        <v>#N/A</v>
      </c>
      <c r="AE549" t="e">
        <f>IF(AD549="","",VLOOKUP(AD549,'04_WUStG_Mapping'!$A:$B,2,TRUE))</f>
        <v>#N/A</v>
      </c>
    </row>
    <row r="550" spans="1:31" x14ac:dyDescent="0.2">
      <c r="A550" t="s">
        <v>562</v>
      </c>
      <c r="B550" t="s">
        <v>656</v>
      </c>
      <c r="C550" t="s">
        <v>739</v>
      </c>
      <c r="D550" t="s">
        <v>919</v>
      </c>
      <c r="E550" t="s">
        <v>1483</v>
      </c>
      <c r="F550" t="s">
        <v>1607</v>
      </c>
      <c r="G550" t="s">
        <v>1626</v>
      </c>
      <c r="H550" t="s">
        <v>1673</v>
      </c>
      <c r="I550" t="s">
        <v>1642</v>
      </c>
      <c r="J550" t="s">
        <v>1700</v>
      </c>
      <c r="K550" t="s">
        <v>1774</v>
      </c>
      <c r="M550" t="e">
        <f>IF($K$550="","",VLOOKUP($K$550,'03_Thresholds_Archetypes'!$A:$M,2,FALSE))</f>
        <v>#N/A</v>
      </c>
      <c r="N550" t="e">
        <f>IF($K$550="","",VLOOKUP($K$550,'03_Thresholds_Archetypes'!$A:$M,3,FALSE))</f>
        <v>#N/A</v>
      </c>
      <c r="O550" t="e">
        <f>IF($K$550="","",VLOOKUP($K$550,'03_Thresholds_Archetypes'!$A:$M,4,FALSE))</f>
        <v>#N/A</v>
      </c>
      <c r="P550" t="e">
        <f>IF($K$550="","",VLOOKUP($K$550,'03_Thresholds_Archetypes'!$A:$M,5,FALSE))</f>
        <v>#N/A</v>
      </c>
      <c r="Q550" t="e">
        <f>IF($K$550="","",VLOOKUP($K$550,'03_Thresholds_Archetypes'!$A:$M,6,FALSE))</f>
        <v>#N/A</v>
      </c>
      <c r="R550" t="e">
        <f>IF($K$550="","",VLOOKUP($K$550,'03_Thresholds_Archetypes'!$A:$M,7,FALSE))</f>
        <v>#N/A</v>
      </c>
      <c r="S550" t="e">
        <f>IF($K$550="","",VLOOKUP($K$550,'03_Thresholds_Archetypes'!$A:$M,8,FALSE))</f>
        <v>#N/A</v>
      </c>
      <c r="T550" t="e">
        <f>IF($K$550="","",VLOOKUP($K$550,'03_Thresholds_Archetypes'!$A:$M,9,FALSE))</f>
        <v>#N/A</v>
      </c>
      <c r="U550" t="e">
        <f>IF($K$550="","",VLOOKUP($K$550,'03_Thresholds_Archetypes'!$A:$M,10,FALSE))</f>
        <v>#N/A</v>
      </c>
      <c r="V550" t="e">
        <f>IF($K$550="","",VLOOKUP($K$550,'03_Thresholds_Archetypes'!$A:$M,11,FALSE))</f>
        <v>#N/A</v>
      </c>
      <c r="W550" t="e">
        <f>IF($K$550="","",VLOOKUP($K$550,'03_Thresholds_Archetypes'!$A:$M,12,FALSE))</f>
        <v>#N/A</v>
      </c>
      <c r="X550" t="e">
        <f>IF($K$550="","",VLOOKUP($K$550,'03_Thresholds_Archetypes'!$A:$M,13,FALSE))</f>
        <v>#N/A</v>
      </c>
      <c r="Y550" t="e">
        <f>IF($K$550="","",LOOKUP($L550,$M550:$R550,$S550:$X550))</f>
        <v>#N/A</v>
      </c>
      <c r="Z550">
        <f>IFERROR(VLOOKUP($A$550,'02_Benchmarks_by_NACE'!$A:$J,7,FALSE),"")</f>
        <v>0.495</v>
      </c>
      <c r="AA550">
        <f>IFERROR(VLOOKUP($A$550,'02_Benchmarks_by_NACE'!$A:$J,8,FALSE),"")</f>
        <v>0.74249999999999994</v>
      </c>
      <c r="AB550">
        <f>IFERROR(VLOOKUP($A$550,'02_Benchmarks_by_NACE'!$A:$J,9,FALSE),"")</f>
        <v>1</v>
      </c>
      <c r="AC550">
        <f>IF(Z550="","",IF(LOWER($G$550)="lower_is_better",IF($L550&lt;=Z550*0.4,3,IF($L550&lt;=Z550*0.7,2,IF($L550&lt;=Z550,0,IF($L550&lt;=AB550,-2,-3)))),IF($L550&gt;=Z550*1.6,3,IF($L550&gt;=Z550*1.3,2,IF($L550&gt;=Z550,0,IF($L550&gt;=Z550/2,-2,-3))))))</f>
        <v>-3</v>
      </c>
      <c r="AD550" t="e">
        <f>IF($K$550&lt;&gt;"",Y550,IF(Z550&lt;&gt;"",AC550,""))</f>
        <v>#N/A</v>
      </c>
      <c r="AE550" t="e">
        <f>IF(AD550="","",VLOOKUP(AD550,'04_WUStG_Mapping'!$A:$B,2,TRUE))</f>
        <v>#N/A</v>
      </c>
    </row>
    <row r="551" spans="1:31" x14ac:dyDescent="0.2">
      <c r="A551" t="s">
        <v>563</v>
      </c>
      <c r="B551" t="s">
        <v>657</v>
      </c>
      <c r="C551" t="s">
        <v>739</v>
      </c>
      <c r="D551" t="s">
        <v>920</v>
      </c>
      <c r="E551" t="s">
        <v>1484</v>
      </c>
      <c r="F551" t="s">
        <v>1606</v>
      </c>
      <c r="G551" t="s">
        <v>1627</v>
      </c>
      <c r="H551" t="s">
        <v>1659</v>
      </c>
      <c r="I551" t="s">
        <v>1685</v>
      </c>
      <c r="J551" t="s">
        <v>1700</v>
      </c>
      <c r="K551" t="s">
        <v>1755</v>
      </c>
      <c r="M551">
        <f>IF($K$551="","",VLOOKUP($K$551,'03_Thresholds_Archetypes'!$A:$M,2,FALSE))</f>
        <v>0</v>
      </c>
      <c r="N551">
        <f>IF($K$551="","",VLOOKUP($K$551,'03_Thresholds_Archetypes'!$A:$M,3,FALSE))</f>
        <v>1</v>
      </c>
      <c r="O551">
        <f>IF($K$551="","",VLOOKUP($K$551,'03_Thresholds_Archetypes'!$A:$M,4,FALSE))</f>
        <v>3</v>
      </c>
      <c r="P551">
        <f>IF($K$551="","",VLOOKUP($K$551,'03_Thresholds_Archetypes'!$A:$M,5,FALSE))</f>
        <v>5</v>
      </c>
      <c r="Q551">
        <f>IF($K$551="","",VLOOKUP($K$551,'03_Thresholds_Archetypes'!$A:$M,6,FALSE))</f>
        <v>1000000000</v>
      </c>
      <c r="R551">
        <f>IF($K$551="","",VLOOKUP($K$551,'03_Thresholds_Archetypes'!$A:$M,7,FALSE))</f>
        <v>1000000000</v>
      </c>
      <c r="S551">
        <f>IF($K$551="","",VLOOKUP($K$551,'03_Thresholds_Archetypes'!$A:$M,8,FALSE))</f>
        <v>3</v>
      </c>
      <c r="T551">
        <f>IF($K$551="","",VLOOKUP($K$551,'03_Thresholds_Archetypes'!$A:$M,9,FALSE))</f>
        <v>2</v>
      </c>
      <c r="U551">
        <f>IF($K$551="","",VLOOKUP($K$551,'03_Thresholds_Archetypes'!$A:$M,10,FALSE))</f>
        <v>0</v>
      </c>
      <c r="V551">
        <f>IF($K$551="","",VLOOKUP($K$551,'03_Thresholds_Archetypes'!$A:$M,11,FALSE))</f>
        <v>-2</v>
      </c>
      <c r="W551">
        <f>IF($K$551="","",VLOOKUP($K$551,'03_Thresholds_Archetypes'!$A:$M,12,FALSE))</f>
        <v>-3</v>
      </c>
      <c r="X551">
        <f>IF($K$551="","",VLOOKUP($K$551,'03_Thresholds_Archetypes'!$A:$M,13,FALSE))</f>
        <v>-3</v>
      </c>
      <c r="Y551">
        <f>IF($K$551="","",LOOKUP($L551,$M551:$R551,$S551:$X551))</f>
        <v>3</v>
      </c>
      <c r="Z551">
        <f>IFERROR(VLOOKUP($A$551,'02_Benchmarks_by_NACE'!$A:$J,7,FALSE),"")</f>
        <v>0.5</v>
      </c>
      <c r="AA551">
        <f>IFERROR(VLOOKUP($A$551,'02_Benchmarks_by_NACE'!$A:$J,8,FALSE),"")</f>
        <v>0.75</v>
      </c>
      <c r="AB551">
        <f>IFERROR(VLOOKUP($A$551,'02_Benchmarks_by_NACE'!$A:$J,9,FALSE),"")</f>
        <v>1.25</v>
      </c>
      <c r="AC551">
        <f>IF(Z551="","",IF(LOWER($G$551)="lower_is_better",IF($L551&lt;=Z551*0.4,3,IF($L551&lt;=Z551*0.7,2,IF($L551&lt;=Z551,0,IF($L551&lt;=AB551,-2,-3)))),IF($L551&gt;=Z551*1.6,3,IF($L551&gt;=Z551*1.3,2,IF($L551&gt;=Z551,0,IF($L551&gt;=Z551/2,-2,-3))))))</f>
        <v>3</v>
      </c>
      <c r="AD551">
        <f>IF($K$551&lt;&gt;"",Y551,IF(Z551&lt;&gt;"",AC551,""))</f>
        <v>3</v>
      </c>
      <c r="AE551">
        <f>IF(AD551="","",VLOOKUP(AD551,'04_WUStG_Mapping'!$A:$B,2,TRUE))</f>
        <v>0</v>
      </c>
    </row>
    <row r="552" spans="1:31" x14ac:dyDescent="0.2">
      <c r="A552" t="s">
        <v>564</v>
      </c>
      <c r="B552" t="s">
        <v>657</v>
      </c>
      <c r="C552" t="s">
        <v>739</v>
      </c>
      <c r="D552" t="s">
        <v>920</v>
      </c>
      <c r="E552" t="s">
        <v>1485</v>
      </c>
      <c r="F552" t="s">
        <v>1607</v>
      </c>
      <c r="G552" t="s">
        <v>1626</v>
      </c>
      <c r="H552" t="s">
        <v>1660</v>
      </c>
      <c r="I552" t="s">
        <v>1685</v>
      </c>
      <c r="J552" t="s">
        <v>1700</v>
      </c>
      <c r="K552" t="s">
        <v>1774</v>
      </c>
      <c r="M552" t="e">
        <f>IF($K$552="","",VLOOKUP($K$552,'03_Thresholds_Archetypes'!$A:$M,2,FALSE))</f>
        <v>#N/A</v>
      </c>
      <c r="N552" t="e">
        <f>IF($K$552="","",VLOOKUP($K$552,'03_Thresholds_Archetypes'!$A:$M,3,FALSE))</f>
        <v>#N/A</v>
      </c>
      <c r="O552" t="e">
        <f>IF($K$552="","",VLOOKUP($K$552,'03_Thresholds_Archetypes'!$A:$M,4,FALSE))</f>
        <v>#N/A</v>
      </c>
      <c r="P552" t="e">
        <f>IF($K$552="","",VLOOKUP($K$552,'03_Thresholds_Archetypes'!$A:$M,5,FALSE))</f>
        <v>#N/A</v>
      </c>
      <c r="Q552" t="e">
        <f>IF($K$552="","",VLOOKUP($K$552,'03_Thresholds_Archetypes'!$A:$M,6,FALSE))</f>
        <v>#N/A</v>
      </c>
      <c r="R552" t="e">
        <f>IF($K$552="","",VLOOKUP($K$552,'03_Thresholds_Archetypes'!$A:$M,7,FALSE))</f>
        <v>#N/A</v>
      </c>
      <c r="S552" t="e">
        <f>IF($K$552="","",VLOOKUP($K$552,'03_Thresholds_Archetypes'!$A:$M,8,FALSE))</f>
        <v>#N/A</v>
      </c>
      <c r="T552" t="e">
        <f>IF($K$552="","",VLOOKUP($K$552,'03_Thresholds_Archetypes'!$A:$M,9,FALSE))</f>
        <v>#N/A</v>
      </c>
      <c r="U552" t="e">
        <f>IF($K$552="","",VLOOKUP($K$552,'03_Thresholds_Archetypes'!$A:$M,10,FALSE))</f>
        <v>#N/A</v>
      </c>
      <c r="V552" t="e">
        <f>IF($K$552="","",VLOOKUP($K$552,'03_Thresholds_Archetypes'!$A:$M,11,FALSE))</f>
        <v>#N/A</v>
      </c>
      <c r="W552" t="e">
        <f>IF($K$552="","",VLOOKUP($K$552,'03_Thresholds_Archetypes'!$A:$M,12,FALSE))</f>
        <v>#N/A</v>
      </c>
      <c r="X552" t="e">
        <f>IF($K$552="","",VLOOKUP($K$552,'03_Thresholds_Archetypes'!$A:$M,13,FALSE))</f>
        <v>#N/A</v>
      </c>
      <c r="Y552" t="e">
        <f>IF($K$552="","",LOOKUP($L552,$M552:$R552,$S552:$X552))</f>
        <v>#N/A</v>
      </c>
      <c r="Z552">
        <f>IFERROR(VLOOKUP($A$552,'02_Benchmarks_by_NACE'!$A:$J,7,FALSE),"")</f>
        <v>0.66999999999999993</v>
      </c>
      <c r="AA552">
        <f>IFERROR(VLOOKUP($A$552,'02_Benchmarks_by_NACE'!$A:$J,8,FALSE),"")</f>
        <v>1</v>
      </c>
      <c r="AB552">
        <f>IFERROR(VLOOKUP($A$552,'02_Benchmarks_by_NACE'!$A:$J,9,FALSE),"")</f>
        <v>1</v>
      </c>
      <c r="AC552">
        <f>IF(Z552="","",IF(LOWER($G$552)="lower_is_better",IF($L552&lt;=Z552*0.4,3,IF($L552&lt;=Z552*0.7,2,IF($L552&lt;=Z552,0,IF($L552&lt;=AB552,-2,-3)))),IF($L552&gt;=Z552*1.6,3,IF($L552&gt;=Z552*1.3,2,IF($L552&gt;=Z552,0,IF($L552&gt;=Z552/2,-2,-3))))))</f>
        <v>-3</v>
      </c>
      <c r="AD552" t="e">
        <f>IF($K$552&lt;&gt;"",Y552,IF(Z552&lt;&gt;"",AC552,""))</f>
        <v>#N/A</v>
      </c>
      <c r="AE552" t="e">
        <f>IF(AD552="","",VLOOKUP(AD552,'04_WUStG_Mapping'!$A:$B,2,TRUE))</f>
        <v>#N/A</v>
      </c>
    </row>
    <row r="553" spans="1:31" x14ac:dyDescent="0.2">
      <c r="A553" t="s">
        <v>565</v>
      </c>
      <c r="B553" t="s">
        <v>657</v>
      </c>
      <c r="C553" t="s">
        <v>739</v>
      </c>
      <c r="D553" t="s">
        <v>920</v>
      </c>
      <c r="E553" t="s">
        <v>1486</v>
      </c>
      <c r="F553" t="s">
        <v>1607</v>
      </c>
      <c r="G553" t="s">
        <v>1626</v>
      </c>
      <c r="H553" t="s">
        <v>1661</v>
      </c>
      <c r="I553" t="s">
        <v>1685</v>
      </c>
      <c r="J553" t="s">
        <v>1700</v>
      </c>
      <c r="K553" t="s">
        <v>1774</v>
      </c>
      <c r="M553" t="e">
        <f>IF($K$553="","",VLOOKUP($K$553,'03_Thresholds_Archetypes'!$A:$M,2,FALSE))</f>
        <v>#N/A</v>
      </c>
      <c r="N553" t="e">
        <f>IF($K$553="","",VLOOKUP($K$553,'03_Thresholds_Archetypes'!$A:$M,3,FALSE))</f>
        <v>#N/A</v>
      </c>
      <c r="O553" t="e">
        <f>IF($K$553="","",VLOOKUP($K$553,'03_Thresholds_Archetypes'!$A:$M,4,FALSE))</f>
        <v>#N/A</v>
      </c>
      <c r="P553" t="e">
        <f>IF($K$553="","",VLOOKUP($K$553,'03_Thresholds_Archetypes'!$A:$M,5,FALSE))</f>
        <v>#N/A</v>
      </c>
      <c r="Q553" t="e">
        <f>IF($K$553="","",VLOOKUP($K$553,'03_Thresholds_Archetypes'!$A:$M,6,FALSE))</f>
        <v>#N/A</v>
      </c>
      <c r="R553" t="e">
        <f>IF($K$553="","",VLOOKUP($K$553,'03_Thresholds_Archetypes'!$A:$M,7,FALSE))</f>
        <v>#N/A</v>
      </c>
      <c r="S553" t="e">
        <f>IF($K$553="","",VLOOKUP($K$553,'03_Thresholds_Archetypes'!$A:$M,8,FALSE))</f>
        <v>#N/A</v>
      </c>
      <c r="T553" t="e">
        <f>IF($K$553="","",VLOOKUP($K$553,'03_Thresholds_Archetypes'!$A:$M,9,FALSE))</f>
        <v>#N/A</v>
      </c>
      <c r="U553" t="e">
        <f>IF($K$553="","",VLOOKUP($K$553,'03_Thresholds_Archetypes'!$A:$M,10,FALSE))</f>
        <v>#N/A</v>
      </c>
      <c r="V553" t="e">
        <f>IF($K$553="","",VLOOKUP($K$553,'03_Thresholds_Archetypes'!$A:$M,11,FALSE))</f>
        <v>#N/A</v>
      </c>
      <c r="W553" t="e">
        <f>IF($K$553="","",VLOOKUP($K$553,'03_Thresholds_Archetypes'!$A:$M,12,FALSE))</f>
        <v>#N/A</v>
      </c>
      <c r="X553" t="e">
        <f>IF($K$553="","",VLOOKUP($K$553,'03_Thresholds_Archetypes'!$A:$M,13,FALSE))</f>
        <v>#N/A</v>
      </c>
      <c r="Y553" t="e">
        <f>IF($K$553="","",LOOKUP($L553,$M553:$R553,$S553:$X553))</f>
        <v>#N/A</v>
      </c>
      <c r="Z553">
        <f>IFERROR(VLOOKUP($A$553,'02_Benchmarks_by_NACE'!$A:$J,7,FALSE),"")</f>
        <v>0.5</v>
      </c>
      <c r="AA553">
        <f>IFERROR(VLOOKUP($A$553,'02_Benchmarks_by_NACE'!$A:$J,8,FALSE),"")</f>
        <v>0.75</v>
      </c>
      <c r="AB553">
        <f>IFERROR(VLOOKUP($A$553,'02_Benchmarks_by_NACE'!$A:$J,9,FALSE),"")</f>
        <v>0.9</v>
      </c>
      <c r="AC553">
        <f>IF(Z553="","",IF(LOWER($G$553)="lower_is_better",IF($L553&lt;=Z553*0.4,3,IF($L553&lt;=Z553*0.7,2,IF($L553&lt;=Z553,0,IF($L553&lt;=AB553,-2,-3)))),IF($L553&gt;=Z553*1.6,3,IF($L553&gt;=Z553*1.3,2,IF($L553&gt;=Z553,0,IF($L553&gt;=Z553/2,-2,-3))))))</f>
        <v>-3</v>
      </c>
      <c r="AD553" t="e">
        <f>IF($K$553&lt;&gt;"",Y553,IF(Z553&lt;&gt;"",AC553,""))</f>
        <v>#N/A</v>
      </c>
      <c r="AE553" t="e">
        <f>IF(AD553="","",VLOOKUP(AD553,'04_WUStG_Mapping'!$A:$B,2,TRUE))</f>
        <v>#N/A</v>
      </c>
    </row>
    <row r="554" spans="1:31" x14ac:dyDescent="0.2">
      <c r="A554" t="s">
        <v>566</v>
      </c>
      <c r="B554" t="s">
        <v>657</v>
      </c>
      <c r="C554" t="s">
        <v>739</v>
      </c>
      <c r="D554" t="s">
        <v>921</v>
      </c>
      <c r="E554" t="s">
        <v>1487</v>
      </c>
      <c r="F554" t="s">
        <v>1615</v>
      </c>
      <c r="G554" t="s">
        <v>1627</v>
      </c>
      <c r="H554" t="s">
        <v>1656</v>
      </c>
      <c r="I554" t="s">
        <v>1691</v>
      </c>
      <c r="J554" t="s">
        <v>1707</v>
      </c>
      <c r="K554" t="s">
        <v>1755</v>
      </c>
      <c r="M554">
        <f>IF($K$554="","",VLOOKUP($K$554,'03_Thresholds_Archetypes'!$A:$M,2,FALSE))</f>
        <v>0</v>
      </c>
      <c r="N554">
        <f>IF($K$554="","",VLOOKUP($K$554,'03_Thresholds_Archetypes'!$A:$M,3,FALSE))</f>
        <v>1</v>
      </c>
      <c r="O554">
        <f>IF($K$554="","",VLOOKUP($K$554,'03_Thresholds_Archetypes'!$A:$M,4,FALSE))</f>
        <v>3</v>
      </c>
      <c r="P554">
        <f>IF($K$554="","",VLOOKUP($K$554,'03_Thresholds_Archetypes'!$A:$M,5,FALSE))</f>
        <v>5</v>
      </c>
      <c r="Q554">
        <f>IF($K$554="","",VLOOKUP($K$554,'03_Thresholds_Archetypes'!$A:$M,6,FALSE))</f>
        <v>1000000000</v>
      </c>
      <c r="R554">
        <f>IF($K$554="","",VLOOKUP($K$554,'03_Thresholds_Archetypes'!$A:$M,7,FALSE))</f>
        <v>1000000000</v>
      </c>
      <c r="S554">
        <f>IF($K$554="","",VLOOKUP($K$554,'03_Thresholds_Archetypes'!$A:$M,8,FALSE))</f>
        <v>3</v>
      </c>
      <c r="T554">
        <f>IF($K$554="","",VLOOKUP($K$554,'03_Thresholds_Archetypes'!$A:$M,9,FALSE))</f>
        <v>2</v>
      </c>
      <c r="U554">
        <f>IF($K$554="","",VLOOKUP($K$554,'03_Thresholds_Archetypes'!$A:$M,10,FALSE))</f>
        <v>0</v>
      </c>
      <c r="V554">
        <f>IF($K$554="","",VLOOKUP($K$554,'03_Thresholds_Archetypes'!$A:$M,11,FALSE))</f>
        <v>-2</v>
      </c>
      <c r="W554">
        <f>IF($K$554="","",VLOOKUP($K$554,'03_Thresholds_Archetypes'!$A:$M,12,FALSE))</f>
        <v>-3</v>
      </c>
      <c r="X554">
        <f>IF($K$554="","",VLOOKUP($K$554,'03_Thresholds_Archetypes'!$A:$M,13,FALSE))</f>
        <v>-3</v>
      </c>
      <c r="Y554">
        <f>IF($K$554="","",LOOKUP($L554,$M554:$R554,$S554:$X554))</f>
        <v>3</v>
      </c>
      <c r="Z554">
        <f>IFERROR(VLOOKUP($A$554,'02_Benchmarks_by_NACE'!$A:$J,7,FALSE),"")</f>
        <v>3</v>
      </c>
      <c r="AA554">
        <f>IFERROR(VLOOKUP($A$554,'02_Benchmarks_by_NACE'!$A:$J,8,FALSE),"")</f>
        <v>4.5</v>
      </c>
      <c r="AB554">
        <f>IFERROR(VLOOKUP($A$554,'02_Benchmarks_by_NACE'!$A:$J,9,FALSE),"")</f>
        <v>7.5</v>
      </c>
      <c r="AC554">
        <f>IF(Z554="","",IF(LOWER($G$554)="lower_is_better",IF($L554&lt;=Z554*0.4,3,IF($L554&lt;=Z554*0.7,2,IF($L554&lt;=Z554,0,IF($L554&lt;=AB554,-2,-3)))),IF($L554&gt;=Z554*1.6,3,IF($L554&gt;=Z554*1.3,2,IF($L554&gt;=Z554,0,IF($L554&gt;=Z554/2,-2,-3))))))</f>
        <v>3</v>
      </c>
      <c r="AD554">
        <f>IF($K$554&lt;&gt;"",Y554,IF(Z554&lt;&gt;"",AC554,""))</f>
        <v>3</v>
      </c>
      <c r="AE554">
        <f>IF(AD554="","",VLOOKUP(AD554,'04_WUStG_Mapping'!$A:$B,2,TRUE))</f>
        <v>0</v>
      </c>
    </row>
    <row r="555" spans="1:31" x14ac:dyDescent="0.2">
      <c r="A555" t="s">
        <v>567</v>
      </c>
      <c r="B555" t="s">
        <v>657</v>
      </c>
      <c r="C555" t="s">
        <v>739</v>
      </c>
      <c r="D555" t="s">
        <v>921</v>
      </c>
      <c r="E555" t="s">
        <v>1488</v>
      </c>
      <c r="F555" t="s">
        <v>1602</v>
      </c>
      <c r="G555" t="s">
        <v>1626</v>
      </c>
      <c r="H555" t="s">
        <v>1666</v>
      </c>
      <c r="I555" t="s">
        <v>1691</v>
      </c>
      <c r="J555" t="s">
        <v>1707</v>
      </c>
      <c r="K555" t="s">
        <v>1753</v>
      </c>
      <c r="M555">
        <f>IF($K$555="","",VLOOKUP($K$555,'03_Thresholds_Archetypes'!$A:$M,2,FALSE))</f>
        <v>0</v>
      </c>
      <c r="N555">
        <f>IF($K$555="","",VLOOKUP($K$555,'03_Thresholds_Archetypes'!$A:$M,3,FALSE))</f>
        <v>30</v>
      </c>
      <c r="O555">
        <f>IF($K$555="","",VLOOKUP($K$555,'03_Thresholds_Archetypes'!$A:$M,4,FALSE))</f>
        <v>50</v>
      </c>
      <c r="P555">
        <f>IF($K$555="","",VLOOKUP($K$555,'03_Thresholds_Archetypes'!$A:$M,5,FALSE))</f>
        <v>70</v>
      </c>
      <c r="Q555">
        <f>IF($K$555="","",VLOOKUP($K$555,'03_Thresholds_Archetypes'!$A:$M,6,FALSE))</f>
        <v>90</v>
      </c>
      <c r="R555">
        <f>IF($K$555="","",VLOOKUP($K$555,'03_Thresholds_Archetypes'!$A:$M,7,FALSE))</f>
        <v>1000000000</v>
      </c>
      <c r="S555">
        <f>IF($K$555="","",VLOOKUP($K$555,'03_Thresholds_Archetypes'!$A:$M,8,FALSE))</f>
        <v>-3</v>
      </c>
      <c r="T555">
        <f>IF($K$555="","",VLOOKUP($K$555,'03_Thresholds_Archetypes'!$A:$M,9,FALSE))</f>
        <v>-2</v>
      </c>
      <c r="U555">
        <f>IF($K$555="","",VLOOKUP($K$555,'03_Thresholds_Archetypes'!$A:$M,10,FALSE))</f>
        <v>0</v>
      </c>
      <c r="V555">
        <f>IF($K$555="","",VLOOKUP($K$555,'03_Thresholds_Archetypes'!$A:$M,11,FALSE))</f>
        <v>2</v>
      </c>
      <c r="W555">
        <f>IF($K$555="","",VLOOKUP($K$555,'03_Thresholds_Archetypes'!$A:$M,12,FALSE))</f>
        <v>3</v>
      </c>
      <c r="X555">
        <f>IF($K$555="","",VLOOKUP($K$555,'03_Thresholds_Archetypes'!$A:$M,13,FALSE))</f>
        <v>3</v>
      </c>
      <c r="Y555">
        <f>IF($K$555="","",LOOKUP($L555,$M555:$R555,$S555:$X555))</f>
        <v>-3</v>
      </c>
      <c r="Z555">
        <f>IFERROR(VLOOKUP($A$555,'02_Benchmarks_by_NACE'!$A:$J,7,FALSE),"")</f>
        <v>50</v>
      </c>
      <c r="AA555">
        <f>IFERROR(VLOOKUP($A$555,'02_Benchmarks_by_NACE'!$A:$J,8,FALSE),"")</f>
        <v>75</v>
      </c>
      <c r="AB555">
        <f>IFERROR(VLOOKUP($A$555,'02_Benchmarks_by_NACE'!$A:$J,9,FALSE),"")</f>
        <v>100</v>
      </c>
      <c r="AC555">
        <f>IF(Z555="","",IF(LOWER($G$555)="lower_is_better",IF($L555&lt;=Z555*0.4,3,IF($L555&lt;=Z555*0.7,2,IF($L555&lt;=Z555,0,IF($L555&lt;=AB555,-2,-3)))),IF($L555&gt;=Z555*1.6,3,IF($L555&gt;=Z555*1.3,2,IF($L555&gt;=Z555,0,IF($L555&gt;=Z555/2,-2,-3))))))</f>
        <v>-3</v>
      </c>
      <c r="AD555">
        <f>IF($K$555&lt;&gt;"",Y555,IF(Z555&lt;&gt;"",AC555,""))</f>
        <v>-3</v>
      </c>
      <c r="AE555">
        <f>IF(AD555="","",VLOOKUP(AD555,'04_WUStG_Mapping'!$A:$B,2,TRUE))</f>
        <v>25</v>
      </c>
    </row>
    <row r="556" spans="1:31" x14ac:dyDescent="0.2">
      <c r="A556" t="s">
        <v>568</v>
      </c>
      <c r="B556" t="s">
        <v>657</v>
      </c>
      <c r="C556" t="s">
        <v>739</v>
      </c>
      <c r="D556" t="s">
        <v>921</v>
      </c>
      <c r="E556" t="s">
        <v>1489</v>
      </c>
      <c r="F556" t="s">
        <v>1607</v>
      </c>
      <c r="G556" t="s">
        <v>1626</v>
      </c>
      <c r="H556" t="s">
        <v>1660</v>
      </c>
      <c r="I556" t="s">
        <v>1691</v>
      </c>
      <c r="J556" t="s">
        <v>1707</v>
      </c>
      <c r="K556" t="s">
        <v>1774</v>
      </c>
      <c r="M556" t="e">
        <f>IF($K$556="","",VLOOKUP($K$556,'03_Thresholds_Archetypes'!$A:$M,2,FALSE))</f>
        <v>#N/A</v>
      </c>
      <c r="N556" t="e">
        <f>IF($K$556="","",VLOOKUP($K$556,'03_Thresholds_Archetypes'!$A:$M,3,FALSE))</f>
        <v>#N/A</v>
      </c>
      <c r="O556" t="e">
        <f>IF($K$556="","",VLOOKUP($K$556,'03_Thresholds_Archetypes'!$A:$M,4,FALSE))</f>
        <v>#N/A</v>
      </c>
      <c r="P556" t="e">
        <f>IF($K$556="","",VLOOKUP($K$556,'03_Thresholds_Archetypes'!$A:$M,5,FALSE))</f>
        <v>#N/A</v>
      </c>
      <c r="Q556" t="e">
        <f>IF($K$556="","",VLOOKUP($K$556,'03_Thresholds_Archetypes'!$A:$M,6,FALSE))</f>
        <v>#N/A</v>
      </c>
      <c r="R556" t="e">
        <f>IF($K$556="","",VLOOKUP($K$556,'03_Thresholds_Archetypes'!$A:$M,7,FALSE))</f>
        <v>#N/A</v>
      </c>
      <c r="S556" t="e">
        <f>IF($K$556="","",VLOOKUP($K$556,'03_Thresholds_Archetypes'!$A:$M,8,FALSE))</f>
        <v>#N/A</v>
      </c>
      <c r="T556" t="e">
        <f>IF($K$556="","",VLOOKUP($K$556,'03_Thresholds_Archetypes'!$A:$M,9,FALSE))</f>
        <v>#N/A</v>
      </c>
      <c r="U556" t="e">
        <f>IF($K$556="","",VLOOKUP($K$556,'03_Thresholds_Archetypes'!$A:$M,10,FALSE))</f>
        <v>#N/A</v>
      </c>
      <c r="V556" t="e">
        <f>IF($K$556="","",VLOOKUP($K$556,'03_Thresholds_Archetypes'!$A:$M,11,FALSE))</f>
        <v>#N/A</v>
      </c>
      <c r="W556" t="e">
        <f>IF($K$556="","",VLOOKUP($K$556,'03_Thresholds_Archetypes'!$A:$M,12,FALSE))</f>
        <v>#N/A</v>
      </c>
      <c r="X556" t="e">
        <f>IF($K$556="","",VLOOKUP($K$556,'03_Thresholds_Archetypes'!$A:$M,13,FALSE))</f>
        <v>#N/A</v>
      </c>
      <c r="Y556" t="e">
        <f>IF($K$556="","",LOOKUP($L556,$M556:$R556,$S556:$X556))</f>
        <v>#N/A</v>
      </c>
      <c r="Z556">
        <f>IFERROR(VLOOKUP($A$556,'02_Benchmarks_by_NACE'!$A:$J,7,FALSE),"")</f>
        <v>0.66999999999999993</v>
      </c>
      <c r="AA556">
        <f>IFERROR(VLOOKUP($A$556,'02_Benchmarks_by_NACE'!$A:$J,8,FALSE),"")</f>
        <v>1</v>
      </c>
      <c r="AB556">
        <f>IFERROR(VLOOKUP($A$556,'02_Benchmarks_by_NACE'!$A:$J,9,FALSE),"")</f>
        <v>1</v>
      </c>
      <c r="AC556">
        <f>IF(Z556="","",IF(LOWER($G$556)="lower_is_better",IF($L556&lt;=Z556*0.4,3,IF($L556&lt;=Z556*0.7,2,IF($L556&lt;=Z556,0,IF($L556&lt;=AB556,-2,-3)))),IF($L556&gt;=Z556*1.6,3,IF($L556&gt;=Z556*1.3,2,IF($L556&gt;=Z556,0,IF($L556&gt;=Z556/2,-2,-3))))))</f>
        <v>-3</v>
      </c>
      <c r="AD556" t="e">
        <f>IF($K$556&lt;&gt;"",Y556,IF(Z556&lt;&gt;"",AC556,""))</f>
        <v>#N/A</v>
      </c>
      <c r="AE556" t="e">
        <f>IF(AD556="","",VLOOKUP(AD556,'04_WUStG_Mapping'!$A:$B,2,TRUE))</f>
        <v>#N/A</v>
      </c>
    </row>
    <row r="557" spans="1:31" x14ac:dyDescent="0.2">
      <c r="A557" t="s">
        <v>569</v>
      </c>
      <c r="B557" t="s">
        <v>657</v>
      </c>
      <c r="C557" t="s">
        <v>739</v>
      </c>
      <c r="D557" t="s">
        <v>922</v>
      </c>
      <c r="E557" t="s">
        <v>1490</v>
      </c>
      <c r="F557" t="s">
        <v>1606</v>
      </c>
      <c r="G557" t="s">
        <v>1627</v>
      </c>
      <c r="H557" t="s">
        <v>1659</v>
      </c>
      <c r="I557" t="s">
        <v>1685</v>
      </c>
      <c r="J557" t="s">
        <v>1700</v>
      </c>
      <c r="K557" t="s">
        <v>1755</v>
      </c>
      <c r="M557">
        <f>IF($K$557="","",VLOOKUP($K$557,'03_Thresholds_Archetypes'!$A:$M,2,FALSE))</f>
        <v>0</v>
      </c>
      <c r="N557">
        <f>IF($K$557="","",VLOOKUP($K$557,'03_Thresholds_Archetypes'!$A:$M,3,FALSE))</f>
        <v>1</v>
      </c>
      <c r="O557">
        <f>IF($K$557="","",VLOOKUP($K$557,'03_Thresholds_Archetypes'!$A:$M,4,FALSE))</f>
        <v>3</v>
      </c>
      <c r="P557">
        <f>IF($K$557="","",VLOOKUP($K$557,'03_Thresholds_Archetypes'!$A:$M,5,FALSE))</f>
        <v>5</v>
      </c>
      <c r="Q557">
        <f>IF($K$557="","",VLOOKUP($K$557,'03_Thresholds_Archetypes'!$A:$M,6,FALSE))</f>
        <v>1000000000</v>
      </c>
      <c r="R557">
        <f>IF($K$557="","",VLOOKUP($K$557,'03_Thresholds_Archetypes'!$A:$M,7,FALSE))</f>
        <v>1000000000</v>
      </c>
      <c r="S557">
        <f>IF($K$557="","",VLOOKUP($K$557,'03_Thresholds_Archetypes'!$A:$M,8,FALSE))</f>
        <v>3</v>
      </c>
      <c r="T557">
        <f>IF($K$557="","",VLOOKUP($K$557,'03_Thresholds_Archetypes'!$A:$M,9,FALSE))</f>
        <v>2</v>
      </c>
      <c r="U557">
        <f>IF($K$557="","",VLOOKUP($K$557,'03_Thresholds_Archetypes'!$A:$M,10,FALSE))</f>
        <v>0</v>
      </c>
      <c r="V557">
        <f>IF($K$557="","",VLOOKUP($K$557,'03_Thresholds_Archetypes'!$A:$M,11,FALSE))</f>
        <v>-2</v>
      </c>
      <c r="W557">
        <f>IF($K$557="","",VLOOKUP($K$557,'03_Thresholds_Archetypes'!$A:$M,12,FALSE))</f>
        <v>-3</v>
      </c>
      <c r="X557">
        <f>IF($K$557="","",VLOOKUP($K$557,'03_Thresholds_Archetypes'!$A:$M,13,FALSE))</f>
        <v>-3</v>
      </c>
      <c r="Y557">
        <f>IF($K$557="","",LOOKUP($L557,$M557:$R557,$S557:$X557))</f>
        <v>3</v>
      </c>
      <c r="Z557">
        <f>IFERROR(VLOOKUP($A$557,'02_Benchmarks_by_NACE'!$A:$J,7,FALSE),"")</f>
        <v>0.5</v>
      </c>
      <c r="AA557">
        <f>IFERROR(VLOOKUP($A$557,'02_Benchmarks_by_NACE'!$A:$J,8,FALSE),"")</f>
        <v>0.75</v>
      </c>
      <c r="AB557">
        <f>IFERROR(VLOOKUP($A$557,'02_Benchmarks_by_NACE'!$A:$J,9,FALSE),"")</f>
        <v>1.25</v>
      </c>
      <c r="AC557">
        <f>IF(Z557="","",IF(LOWER($G$557)="lower_is_better",IF($L557&lt;=Z557*0.4,3,IF($L557&lt;=Z557*0.7,2,IF($L557&lt;=Z557,0,IF($L557&lt;=AB557,-2,-3)))),IF($L557&gt;=Z557*1.6,3,IF($L557&gt;=Z557*1.3,2,IF($L557&gt;=Z557,0,IF($L557&gt;=Z557/2,-2,-3))))))</f>
        <v>3</v>
      </c>
      <c r="AD557">
        <f>IF($K$557&lt;&gt;"",Y557,IF(Z557&lt;&gt;"",AC557,""))</f>
        <v>3</v>
      </c>
      <c r="AE557">
        <f>IF(AD557="","",VLOOKUP(AD557,'04_WUStG_Mapping'!$A:$B,2,TRUE))</f>
        <v>0</v>
      </c>
    </row>
    <row r="558" spans="1:31" x14ac:dyDescent="0.2">
      <c r="A558" t="s">
        <v>570</v>
      </c>
      <c r="B558" t="s">
        <v>657</v>
      </c>
      <c r="C558" t="s">
        <v>739</v>
      </c>
      <c r="D558" t="s">
        <v>922</v>
      </c>
      <c r="E558" t="s">
        <v>1491</v>
      </c>
      <c r="F558" t="s">
        <v>1607</v>
      </c>
      <c r="G558" t="s">
        <v>1626</v>
      </c>
      <c r="H558" t="s">
        <v>1660</v>
      </c>
      <c r="I558" t="s">
        <v>1685</v>
      </c>
      <c r="J558" t="s">
        <v>1700</v>
      </c>
      <c r="K558" t="s">
        <v>1774</v>
      </c>
      <c r="M558" t="e">
        <f>IF($K$558="","",VLOOKUP($K$558,'03_Thresholds_Archetypes'!$A:$M,2,FALSE))</f>
        <v>#N/A</v>
      </c>
      <c r="N558" t="e">
        <f>IF($K$558="","",VLOOKUP($K$558,'03_Thresholds_Archetypes'!$A:$M,3,FALSE))</f>
        <v>#N/A</v>
      </c>
      <c r="O558" t="e">
        <f>IF($K$558="","",VLOOKUP($K$558,'03_Thresholds_Archetypes'!$A:$M,4,FALSE))</f>
        <v>#N/A</v>
      </c>
      <c r="P558" t="e">
        <f>IF($K$558="","",VLOOKUP($K$558,'03_Thresholds_Archetypes'!$A:$M,5,FALSE))</f>
        <v>#N/A</v>
      </c>
      <c r="Q558" t="e">
        <f>IF($K$558="","",VLOOKUP($K$558,'03_Thresholds_Archetypes'!$A:$M,6,FALSE))</f>
        <v>#N/A</v>
      </c>
      <c r="R558" t="e">
        <f>IF($K$558="","",VLOOKUP($K$558,'03_Thresholds_Archetypes'!$A:$M,7,FALSE))</f>
        <v>#N/A</v>
      </c>
      <c r="S558" t="e">
        <f>IF($K$558="","",VLOOKUP($K$558,'03_Thresholds_Archetypes'!$A:$M,8,FALSE))</f>
        <v>#N/A</v>
      </c>
      <c r="T558" t="e">
        <f>IF($K$558="","",VLOOKUP($K$558,'03_Thresholds_Archetypes'!$A:$M,9,FALSE))</f>
        <v>#N/A</v>
      </c>
      <c r="U558" t="e">
        <f>IF($K$558="","",VLOOKUP($K$558,'03_Thresholds_Archetypes'!$A:$M,10,FALSE))</f>
        <v>#N/A</v>
      </c>
      <c r="V558" t="e">
        <f>IF($K$558="","",VLOOKUP($K$558,'03_Thresholds_Archetypes'!$A:$M,11,FALSE))</f>
        <v>#N/A</v>
      </c>
      <c r="W558" t="e">
        <f>IF($K$558="","",VLOOKUP($K$558,'03_Thresholds_Archetypes'!$A:$M,12,FALSE))</f>
        <v>#N/A</v>
      </c>
      <c r="X558" t="e">
        <f>IF($K$558="","",VLOOKUP($K$558,'03_Thresholds_Archetypes'!$A:$M,13,FALSE))</f>
        <v>#N/A</v>
      </c>
      <c r="Y558" t="e">
        <f>IF($K$558="","",LOOKUP($L558,$M558:$R558,$S558:$X558))</f>
        <v>#N/A</v>
      </c>
      <c r="Z558">
        <f>IFERROR(VLOOKUP($A$558,'02_Benchmarks_by_NACE'!$A:$J,7,FALSE),"")</f>
        <v>0.66999999999999993</v>
      </c>
      <c r="AA558">
        <f>IFERROR(VLOOKUP($A$558,'02_Benchmarks_by_NACE'!$A:$J,8,FALSE),"")</f>
        <v>1</v>
      </c>
      <c r="AB558">
        <f>IFERROR(VLOOKUP($A$558,'02_Benchmarks_by_NACE'!$A:$J,9,FALSE),"")</f>
        <v>1</v>
      </c>
      <c r="AC558">
        <f>IF(Z558="","",IF(LOWER($G$558)="lower_is_better",IF($L558&lt;=Z558*0.4,3,IF($L558&lt;=Z558*0.7,2,IF($L558&lt;=Z558,0,IF($L558&lt;=AB558,-2,-3)))),IF($L558&gt;=Z558*1.6,3,IF($L558&gt;=Z558*1.3,2,IF($L558&gt;=Z558,0,IF($L558&gt;=Z558/2,-2,-3))))))</f>
        <v>-3</v>
      </c>
      <c r="AD558" t="e">
        <f>IF($K$558&lt;&gt;"",Y558,IF(Z558&lt;&gt;"",AC558,""))</f>
        <v>#N/A</v>
      </c>
      <c r="AE558" t="e">
        <f>IF(AD558="","",VLOOKUP(AD558,'04_WUStG_Mapping'!$A:$B,2,TRUE))</f>
        <v>#N/A</v>
      </c>
    </row>
    <row r="559" spans="1:31" x14ac:dyDescent="0.2">
      <c r="A559" t="s">
        <v>571</v>
      </c>
      <c r="B559" t="s">
        <v>657</v>
      </c>
      <c r="C559" t="s">
        <v>739</v>
      </c>
      <c r="D559" t="s">
        <v>922</v>
      </c>
      <c r="E559" t="s">
        <v>1492</v>
      </c>
      <c r="F559" t="s">
        <v>1607</v>
      </c>
      <c r="G559" t="s">
        <v>1626</v>
      </c>
      <c r="H559" t="s">
        <v>1661</v>
      </c>
      <c r="I559" t="s">
        <v>1685</v>
      </c>
      <c r="J559" t="s">
        <v>1700</v>
      </c>
      <c r="K559" t="s">
        <v>1774</v>
      </c>
      <c r="M559" t="e">
        <f>IF($K$559="","",VLOOKUP($K$559,'03_Thresholds_Archetypes'!$A:$M,2,FALSE))</f>
        <v>#N/A</v>
      </c>
      <c r="N559" t="e">
        <f>IF($K$559="","",VLOOKUP($K$559,'03_Thresholds_Archetypes'!$A:$M,3,FALSE))</f>
        <v>#N/A</v>
      </c>
      <c r="O559" t="e">
        <f>IF($K$559="","",VLOOKUP($K$559,'03_Thresholds_Archetypes'!$A:$M,4,FALSE))</f>
        <v>#N/A</v>
      </c>
      <c r="P559" t="e">
        <f>IF($K$559="","",VLOOKUP($K$559,'03_Thresholds_Archetypes'!$A:$M,5,FALSE))</f>
        <v>#N/A</v>
      </c>
      <c r="Q559" t="e">
        <f>IF($K$559="","",VLOOKUP($K$559,'03_Thresholds_Archetypes'!$A:$M,6,FALSE))</f>
        <v>#N/A</v>
      </c>
      <c r="R559" t="e">
        <f>IF($K$559="","",VLOOKUP($K$559,'03_Thresholds_Archetypes'!$A:$M,7,FALSE))</f>
        <v>#N/A</v>
      </c>
      <c r="S559" t="e">
        <f>IF($K$559="","",VLOOKUP($K$559,'03_Thresholds_Archetypes'!$A:$M,8,FALSE))</f>
        <v>#N/A</v>
      </c>
      <c r="T559" t="e">
        <f>IF($K$559="","",VLOOKUP($K$559,'03_Thresholds_Archetypes'!$A:$M,9,FALSE))</f>
        <v>#N/A</v>
      </c>
      <c r="U559" t="e">
        <f>IF($K$559="","",VLOOKUP($K$559,'03_Thresholds_Archetypes'!$A:$M,10,FALSE))</f>
        <v>#N/A</v>
      </c>
      <c r="V559" t="e">
        <f>IF($K$559="","",VLOOKUP($K$559,'03_Thresholds_Archetypes'!$A:$M,11,FALSE))</f>
        <v>#N/A</v>
      </c>
      <c r="W559" t="e">
        <f>IF($K$559="","",VLOOKUP($K$559,'03_Thresholds_Archetypes'!$A:$M,12,FALSE))</f>
        <v>#N/A</v>
      </c>
      <c r="X559" t="e">
        <f>IF($K$559="","",VLOOKUP($K$559,'03_Thresholds_Archetypes'!$A:$M,13,FALSE))</f>
        <v>#N/A</v>
      </c>
      <c r="Y559" t="e">
        <f>IF($K$559="","",LOOKUP($L559,$M559:$R559,$S559:$X559))</f>
        <v>#N/A</v>
      </c>
      <c r="Z559">
        <f>IFERROR(VLOOKUP($A$559,'02_Benchmarks_by_NACE'!$A:$J,7,FALSE),"")</f>
        <v>0.5</v>
      </c>
      <c r="AA559">
        <f>IFERROR(VLOOKUP($A$559,'02_Benchmarks_by_NACE'!$A:$J,8,FALSE),"")</f>
        <v>0.75</v>
      </c>
      <c r="AB559">
        <f>IFERROR(VLOOKUP($A$559,'02_Benchmarks_by_NACE'!$A:$J,9,FALSE),"")</f>
        <v>0.9</v>
      </c>
      <c r="AC559">
        <f>IF(Z559="","",IF(LOWER($G$559)="lower_is_better",IF($L559&lt;=Z559*0.4,3,IF($L559&lt;=Z559*0.7,2,IF($L559&lt;=Z559,0,IF($L559&lt;=AB559,-2,-3)))),IF($L559&gt;=Z559*1.6,3,IF($L559&gt;=Z559*1.3,2,IF($L559&gt;=Z559,0,IF($L559&gt;=Z559/2,-2,-3))))))</f>
        <v>-3</v>
      </c>
      <c r="AD559" t="e">
        <f>IF($K$559&lt;&gt;"",Y559,IF(Z559&lt;&gt;"",AC559,""))</f>
        <v>#N/A</v>
      </c>
      <c r="AE559" t="e">
        <f>IF(AD559="","",VLOOKUP(AD559,'04_WUStG_Mapping'!$A:$B,2,TRUE))</f>
        <v>#N/A</v>
      </c>
    </row>
    <row r="560" spans="1:31" x14ac:dyDescent="0.2">
      <c r="A560" t="s">
        <v>572</v>
      </c>
      <c r="B560" t="s">
        <v>657</v>
      </c>
      <c r="C560" t="s">
        <v>739</v>
      </c>
      <c r="D560" t="s">
        <v>923</v>
      </c>
      <c r="E560" t="s">
        <v>1493</v>
      </c>
      <c r="F560" t="s">
        <v>1607</v>
      </c>
      <c r="G560" t="s">
        <v>1626</v>
      </c>
      <c r="H560" t="s">
        <v>1662</v>
      </c>
      <c r="I560" t="s">
        <v>1686</v>
      </c>
      <c r="J560" t="s">
        <v>1700</v>
      </c>
      <c r="K560" t="s">
        <v>1774</v>
      </c>
      <c r="M560" t="e">
        <f>IF($K$560="","",VLOOKUP($K$560,'03_Thresholds_Archetypes'!$A:$M,2,FALSE))</f>
        <v>#N/A</v>
      </c>
      <c r="N560" t="e">
        <f>IF($K$560="","",VLOOKUP($K$560,'03_Thresholds_Archetypes'!$A:$M,3,FALSE))</f>
        <v>#N/A</v>
      </c>
      <c r="O560" t="e">
        <f>IF($K$560="","",VLOOKUP($K$560,'03_Thresholds_Archetypes'!$A:$M,4,FALSE))</f>
        <v>#N/A</v>
      </c>
      <c r="P560" t="e">
        <f>IF($K$560="","",VLOOKUP($K$560,'03_Thresholds_Archetypes'!$A:$M,5,FALSE))</f>
        <v>#N/A</v>
      </c>
      <c r="Q560" t="e">
        <f>IF($K$560="","",VLOOKUP($K$560,'03_Thresholds_Archetypes'!$A:$M,6,FALSE))</f>
        <v>#N/A</v>
      </c>
      <c r="R560" t="e">
        <f>IF($K$560="","",VLOOKUP($K$560,'03_Thresholds_Archetypes'!$A:$M,7,FALSE))</f>
        <v>#N/A</v>
      </c>
      <c r="S560" t="e">
        <f>IF($K$560="","",VLOOKUP($K$560,'03_Thresholds_Archetypes'!$A:$M,8,FALSE))</f>
        <v>#N/A</v>
      </c>
      <c r="T560" t="e">
        <f>IF($K$560="","",VLOOKUP($K$560,'03_Thresholds_Archetypes'!$A:$M,9,FALSE))</f>
        <v>#N/A</v>
      </c>
      <c r="U560" t="e">
        <f>IF($K$560="","",VLOOKUP($K$560,'03_Thresholds_Archetypes'!$A:$M,10,FALSE))</f>
        <v>#N/A</v>
      </c>
      <c r="V560" t="e">
        <f>IF($K$560="","",VLOOKUP($K$560,'03_Thresholds_Archetypes'!$A:$M,11,FALSE))</f>
        <v>#N/A</v>
      </c>
      <c r="W560" t="e">
        <f>IF($K$560="","",VLOOKUP($K$560,'03_Thresholds_Archetypes'!$A:$M,12,FALSE))</f>
        <v>#N/A</v>
      </c>
      <c r="X560" t="e">
        <f>IF($K$560="","",VLOOKUP($K$560,'03_Thresholds_Archetypes'!$A:$M,13,FALSE))</f>
        <v>#N/A</v>
      </c>
      <c r="Y560" t="e">
        <f>IF($K$560="","",LOOKUP($L560,$M560:$R560,$S560:$X560))</f>
        <v>#N/A</v>
      </c>
      <c r="Z560">
        <f>IFERROR(VLOOKUP($A$560,'02_Benchmarks_by_NACE'!$A:$J,7,FALSE),"")</f>
        <v>0.64500000000000002</v>
      </c>
      <c r="AA560">
        <f>IFERROR(VLOOKUP($A$560,'02_Benchmarks_by_NACE'!$A:$J,8,FALSE),"")</f>
        <v>0.96750000000000003</v>
      </c>
      <c r="AB560">
        <f>IFERROR(VLOOKUP($A$560,'02_Benchmarks_by_NACE'!$A:$J,9,FALSE),"")</f>
        <v>1</v>
      </c>
      <c r="AC560">
        <f>IF(Z560="","",IF(LOWER($G$560)="lower_is_better",IF($L560&lt;=Z560*0.4,3,IF($L560&lt;=Z560*0.7,2,IF($L560&lt;=Z560,0,IF($L560&lt;=AB560,-2,-3)))),IF($L560&gt;=Z560*1.6,3,IF($L560&gt;=Z560*1.3,2,IF($L560&gt;=Z560,0,IF($L560&gt;=Z560/2,-2,-3))))))</f>
        <v>-3</v>
      </c>
      <c r="AD560" t="e">
        <f>IF($K$560&lt;&gt;"",Y560,IF(Z560&lt;&gt;"",AC560,""))</f>
        <v>#N/A</v>
      </c>
      <c r="AE560" t="e">
        <f>IF(AD560="","",VLOOKUP(AD560,'04_WUStG_Mapping'!$A:$B,2,TRUE))</f>
        <v>#N/A</v>
      </c>
    </row>
    <row r="561" spans="1:31" x14ac:dyDescent="0.2">
      <c r="A561" t="s">
        <v>573</v>
      </c>
      <c r="B561" t="s">
        <v>657</v>
      </c>
      <c r="C561" t="s">
        <v>739</v>
      </c>
      <c r="D561" t="s">
        <v>923</v>
      </c>
      <c r="E561" t="s">
        <v>1494</v>
      </c>
      <c r="F561" t="s">
        <v>1602</v>
      </c>
      <c r="G561" t="s">
        <v>1627</v>
      </c>
      <c r="H561" t="s">
        <v>1663</v>
      </c>
      <c r="I561" t="s">
        <v>1632</v>
      </c>
      <c r="J561" t="s">
        <v>1700</v>
      </c>
      <c r="K561" t="s">
        <v>1775</v>
      </c>
      <c r="M561" t="e">
        <f>IF($K$561="","",VLOOKUP($K$561,'03_Thresholds_Archetypes'!$A:$M,2,FALSE))</f>
        <v>#N/A</v>
      </c>
      <c r="N561" t="e">
        <f>IF($K$561="","",VLOOKUP($K$561,'03_Thresholds_Archetypes'!$A:$M,3,FALSE))</f>
        <v>#N/A</v>
      </c>
      <c r="O561" t="e">
        <f>IF($K$561="","",VLOOKUP($K$561,'03_Thresholds_Archetypes'!$A:$M,4,FALSE))</f>
        <v>#N/A</v>
      </c>
      <c r="P561" t="e">
        <f>IF($K$561="","",VLOOKUP($K$561,'03_Thresholds_Archetypes'!$A:$M,5,FALSE))</f>
        <v>#N/A</v>
      </c>
      <c r="Q561" t="e">
        <f>IF($K$561="","",VLOOKUP($K$561,'03_Thresholds_Archetypes'!$A:$M,6,FALSE))</f>
        <v>#N/A</v>
      </c>
      <c r="R561" t="e">
        <f>IF($K$561="","",VLOOKUP($K$561,'03_Thresholds_Archetypes'!$A:$M,7,FALSE))</f>
        <v>#N/A</v>
      </c>
      <c r="S561" t="e">
        <f>IF($K$561="","",VLOOKUP($K$561,'03_Thresholds_Archetypes'!$A:$M,8,FALSE))</f>
        <v>#N/A</v>
      </c>
      <c r="T561" t="e">
        <f>IF($K$561="","",VLOOKUP($K$561,'03_Thresholds_Archetypes'!$A:$M,9,FALSE))</f>
        <v>#N/A</v>
      </c>
      <c r="U561" t="e">
        <f>IF($K$561="","",VLOOKUP($K$561,'03_Thresholds_Archetypes'!$A:$M,10,FALSE))</f>
        <v>#N/A</v>
      </c>
      <c r="V561" t="e">
        <f>IF($K$561="","",VLOOKUP($K$561,'03_Thresholds_Archetypes'!$A:$M,11,FALSE))</f>
        <v>#N/A</v>
      </c>
      <c r="W561" t="e">
        <f>IF($K$561="","",VLOOKUP($K$561,'03_Thresholds_Archetypes'!$A:$M,12,FALSE))</f>
        <v>#N/A</v>
      </c>
      <c r="X561" t="e">
        <f>IF($K$561="","",VLOOKUP($K$561,'03_Thresholds_Archetypes'!$A:$M,13,FALSE))</f>
        <v>#N/A</v>
      </c>
      <c r="Y561" t="e">
        <f>IF($K$561="","",LOOKUP($L561,$M561:$R561,$S561:$X561))</f>
        <v>#N/A</v>
      </c>
      <c r="Z561">
        <f>IFERROR(VLOOKUP($A$561,'02_Benchmarks_by_NACE'!$A:$J,7,FALSE),"")</f>
        <v>15.5</v>
      </c>
      <c r="AA561">
        <f>IFERROR(VLOOKUP($A$561,'02_Benchmarks_by_NACE'!$A:$J,8,FALSE),"")</f>
        <v>23.25</v>
      </c>
      <c r="AB561">
        <f>IFERROR(VLOOKUP($A$561,'02_Benchmarks_by_NACE'!$A:$J,9,FALSE),"")</f>
        <v>38.75</v>
      </c>
      <c r="AC561">
        <f>IF(Z561="","",IF(LOWER($G$561)="lower_is_better",IF($L561&lt;=Z561*0.4,3,IF($L561&lt;=Z561*0.7,2,IF($L561&lt;=Z561,0,IF($L561&lt;=AB561,-2,-3)))),IF($L561&gt;=Z561*1.6,3,IF($L561&gt;=Z561*1.3,2,IF($L561&gt;=Z561,0,IF($L561&gt;=Z561/2,-2,-3))))))</f>
        <v>3</v>
      </c>
      <c r="AD561" t="e">
        <f>IF($K$561&lt;&gt;"",Y561,IF(Z561&lt;&gt;"",AC561,""))</f>
        <v>#N/A</v>
      </c>
      <c r="AE561" t="e">
        <f>IF(AD561="","",VLOOKUP(AD561,'04_WUStG_Mapping'!$A:$B,2,TRUE))</f>
        <v>#N/A</v>
      </c>
    </row>
    <row r="562" spans="1:31" x14ac:dyDescent="0.2">
      <c r="A562" t="s">
        <v>574</v>
      </c>
      <c r="B562" t="s">
        <v>657</v>
      </c>
      <c r="C562" t="s">
        <v>739</v>
      </c>
      <c r="D562" t="s">
        <v>923</v>
      </c>
      <c r="E562" t="s">
        <v>1495</v>
      </c>
      <c r="F562" t="s">
        <v>1608</v>
      </c>
      <c r="G562" t="s">
        <v>1626</v>
      </c>
      <c r="H562" t="s">
        <v>1664</v>
      </c>
      <c r="I562" t="s">
        <v>1686</v>
      </c>
      <c r="J562" t="s">
        <v>1700</v>
      </c>
      <c r="K562" t="s">
        <v>1774</v>
      </c>
      <c r="M562" t="e">
        <f>IF($K$562="","",VLOOKUP($K$562,'03_Thresholds_Archetypes'!$A:$M,2,FALSE))</f>
        <v>#N/A</v>
      </c>
      <c r="N562" t="e">
        <f>IF($K$562="","",VLOOKUP($K$562,'03_Thresholds_Archetypes'!$A:$M,3,FALSE))</f>
        <v>#N/A</v>
      </c>
      <c r="O562" t="e">
        <f>IF($K$562="","",VLOOKUP($K$562,'03_Thresholds_Archetypes'!$A:$M,4,FALSE))</f>
        <v>#N/A</v>
      </c>
      <c r="P562" t="e">
        <f>IF($K$562="","",VLOOKUP($K$562,'03_Thresholds_Archetypes'!$A:$M,5,FALSE))</f>
        <v>#N/A</v>
      </c>
      <c r="Q562" t="e">
        <f>IF($K$562="","",VLOOKUP($K$562,'03_Thresholds_Archetypes'!$A:$M,6,FALSE))</f>
        <v>#N/A</v>
      </c>
      <c r="R562" t="e">
        <f>IF($K$562="","",VLOOKUP($K$562,'03_Thresholds_Archetypes'!$A:$M,7,FALSE))</f>
        <v>#N/A</v>
      </c>
      <c r="S562" t="e">
        <f>IF($K$562="","",VLOOKUP($K$562,'03_Thresholds_Archetypes'!$A:$M,8,FALSE))</f>
        <v>#N/A</v>
      </c>
      <c r="T562" t="e">
        <f>IF($K$562="","",VLOOKUP($K$562,'03_Thresholds_Archetypes'!$A:$M,9,FALSE))</f>
        <v>#N/A</v>
      </c>
      <c r="U562" t="e">
        <f>IF($K$562="","",VLOOKUP($K$562,'03_Thresholds_Archetypes'!$A:$M,10,FALSE))</f>
        <v>#N/A</v>
      </c>
      <c r="V562" t="e">
        <f>IF($K$562="","",VLOOKUP($K$562,'03_Thresholds_Archetypes'!$A:$M,11,FALSE))</f>
        <v>#N/A</v>
      </c>
      <c r="W562" t="e">
        <f>IF($K$562="","",VLOOKUP($K$562,'03_Thresholds_Archetypes'!$A:$M,12,FALSE))</f>
        <v>#N/A</v>
      </c>
      <c r="X562" t="e">
        <f>IF($K$562="","",VLOOKUP($K$562,'03_Thresholds_Archetypes'!$A:$M,13,FALSE))</f>
        <v>#N/A</v>
      </c>
      <c r="Y562" t="e">
        <f>IF($K$562="","",LOOKUP($L562,$M562:$R562,$S562:$X562))</f>
        <v>#N/A</v>
      </c>
      <c r="Z562">
        <f>IFERROR(VLOOKUP($A$562,'02_Benchmarks_by_NACE'!$A:$J,7,FALSE),"")</f>
        <v>1.5</v>
      </c>
      <c r="AA562">
        <f>IFERROR(VLOOKUP($A$562,'02_Benchmarks_by_NACE'!$A:$J,8,FALSE),"")</f>
        <v>2.25</v>
      </c>
      <c r="AB562">
        <f>IFERROR(VLOOKUP($A$562,'02_Benchmarks_by_NACE'!$A:$J,9,FALSE),"")</f>
        <v>3.75</v>
      </c>
      <c r="AC562">
        <f>IF(Z562="","",IF(LOWER($G$562)="lower_is_better",IF($L562&lt;=Z562*0.4,3,IF($L562&lt;=Z562*0.7,2,IF($L562&lt;=Z562,0,IF($L562&lt;=AB562,-2,-3)))),IF($L562&gt;=Z562*1.6,3,IF($L562&gt;=Z562*1.3,2,IF($L562&gt;=Z562,0,IF($L562&gt;=Z562/2,-2,-3))))))</f>
        <v>-3</v>
      </c>
      <c r="AD562" t="e">
        <f>IF($K$562&lt;&gt;"",Y562,IF(Z562&lt;&gt;"",AC562,""))</f>
        <v>#N/A</v>
      </c>
      <c r="AE562" t="e">
        <f>IF(AD562="","",VLOOKUP(AD562,'04_WUStG_Mapping'!$A:$B,2,TRUE))</f>
        <v>#N/A</v>
      </c>
    </row>
    <row r="563" spans="1:31" x14ac:dyDescent="0.2">
      <c r="A563" t="s">
        <v>575</v>
      </c>
      <c r="B563" t="s">
        <v>657</v>
      </c>
      <c r="C563" t="s">
        <v>739</v>
      </c>
      <c r="D563" t="s">
        <v>924</v>
      </c>
      <c r="E563" t="s">
        <v>1496</v>
      </c>
      <c r="F563" t="s">
        <v>1602</v>
      </c>
      <c r="G563" t="s">
        <v>1626</v>
      </c>
      <c r="H563" t="s">
        <v>1655</v>
      </c>
      <c r="I563" t="s">
        <v>1629</v>
      </c>
      <c r="J563" t="s">
        <v>1698</v>
      </c>
      <c r="K563" t="s">
        <v>1753</v>
      </c>
      <c r="M563">
        <f>IF($K$563="","",VLOOKUP($K$563,'03_Thresholds_Archetypes'!$A:$M,2,FALSE))</f>
        <v>0</v>
      </c>
      <c r="N563">
        <f>IF($K$563="","",VLOOKUP($K$563,'03_Thresholds_Archetypes'!$A:$M,3,FALSE))</f>
        <v>30</v>
      </c>
      <c r="O563">
        <f>IF($K$563="","",VLOOKUP($K$563,'03_Thresholds_Archetypes'!$A:$M,4,FALSE))</f>
        <v>50</v>
      </c>
      <c r="P563">
        <f>IF($K$563="","",VLOOKUP($K$563,'03_Thresholds_Archetypes'!$A:$M,5,FALSE))</f>
        <v>70</v>
      </c>
      <c r="Q563">
        <f>IF($K$563="","",VLOOKUP($K$563,'03_Thresholds_Archetypes'!$A:$M,6,FALSE))</f>
        <v>90</v>
      </c>
      <c r="R563">
        <f>IF($K$563="","",VLOOKUP($K$563,'03_Thresholds_Archetypes'!$A:$M,7,FALSE))</f>
        <v>1000000000</v>
      </c>
      <c r="S563">
        <f>IF($K$563="","",VLOOKUP($K$563,'03_Thresholds_Archetypes'!$A:$M,8,FALSE))</f>
        <v>-3</v>
      </c>
      <c r="T563">
        <f>IF($K$563="","",VLOOKUP($K$563,'03_Thresholds_Archetypes'!$A:$M,9,FALSE))</f>
        <v>-2</v>
      </c>
      <c r="U563">
        <f>IF($K$563="","",VLOOKUP($K$563,'03_Thresholds_Archetypes'!$A:$M,10,FALSE))</f>
        <v>0</v>
      </c>
      <c r="V563">
        <f>IF($K$563="","",VLOOKUP($K$563,'03_Thresholds_Archetypes'!$A:$M,11,FALSE))</f>
        <v>2</v>
      </c>
      <c r="W563">
        <f>IF($K$563="","",VLOOKUP($K$563,'03_Thresholds_Archetypes'!$A:$M,12,FALSE))</f>
        <v>3</v>
      </c>
      <c r="X563">
        <f>IF($K$563="","",VLOOKUP($K$563,'03_Thresholds_Archetypes'!$A:$M,13,FALSE))</f>
        <v>3</v>
      </c>
      <c r="Y563">
        <f>IF($K$563="","",LOOKUP($L563,$M563:$R563,$S563:$X563))</f>
        <v>-3</v>
      </c>
      <c r="Z563">
        <f>IFERROR(VLOOKUP($A$563,'02_Benchmarks_by_NACE'!$A:$J,7,FALSE),"")</f>
        <v>59.5</v>
      </c>
      <c r="AA563">
        <f>IFERROR(VLOOKUP($A$563,'02_Benchmarks_by_NACE'!$A:$J,8,FALSE),"")</f>
        <v>89.25</v>
      </c>
      <c r="AB563">
        <f>IFERROR(VLOOKUP($A$563,'02_Benchmarks_by_NACE'!$A:$J,9,FALSE),"")</f>
        <v>100</v>
      </c>
      <c r="AC563">
        <f>IF(Z563="","",IF(LOWER($G$563)="lower_is_better",IF($L563&lt;=Z563*0.4,3,IF($L563&lt;=Z563*0.7,2,IF($L563&lt;=Z563,0,IF($L563&lt;=AB563,-2,-3)))),IF($L563&gt;=Z563*1.6,3,IF($L563&gt;=Z563*1.3,2,IF($L563&gt;=Z563,0,IF($L563&gt;=Z563/2,-2,-3))))))</f>
        <v>-3</v>
      </c>
      <c r="AD563">
        <f>IF($K$563&lt;&gt;"",Y563,IF(Z563&lt;&gt;"",AC563,""))</f>
        <v>-3</v>
      </c>
      <c r="AE563">
        <f>IF(AD563="","",VLOOKUP(AD563,'04_WUStG_Mapping'!$A:$B,2,TRUE))</f>
        <v>25</v>
      </c>
    </row>
    <row r="564" spans="1:31" x14ac:dyDescent="0.2">
      <c r="A564" t="s">
        <v>576</v>
      </c>
      <c r="B564" t="s">
        <v>657</v>
      </c>
      <c r="C564" t="s">
        <v>739</v>
      </c>
      <c r="D564" t="s">
        <v>924</v>
      </c>
      <c r="E564" t="s">
        <v>1497</v>
      </c>
      <c r="F564" t="s">
        <v>1604</v>
      </c>
      <c r="G564" t="s">
        <v>1626</v>
      </c>
      <c r="H564" t="s">
        <v>1657</v>
      </c>
      <c r="I564" t="s">
        <v>1683</v>
      </c>
      <c r="J564" t="s">
        <v>1698</v>
      </c>
      <c r="K564" t="s">
        <v>1753</v>
      </c>
      <c r="M564">
        <f>IF($K$564="","",VLOOKUP($K$564,'03_Thresholds_Archetypes'!$A:$M,2,FALSE))</f>
        <v>0</v>
      </c>
      <c r="N564">
        <f>IF($K$564="","",VLOOKUP($K$564,'03_Thresholds_Archetypes'!$A:$M,3,FALSE))</f>
        <v>30</v>
      </c>
      <c r="O564">
        <f>IF($K$564="","",VLOOKUP($K$564,'03_Thresholds_Archetypes'!$A:$M,4,FALSE))</f>
        <v>50</v>
      </c>
      <c r="P564">
        <f>IF($K$564="","",VLOOKUP($K$564,'03_Thresholds_Archetypes'!$A:$M,5,FALSE))</f>
        <v>70</v>
      </c>
      <c r="Q564">
        <f>IF($K$564="","",VLOOKUP($K$564,'03_Thresholds_Archetypes'!$A:$M,6,FALSE))</f>
        <v>90</v>
      </c>
      <c r="R564">
        <f>IF($K$564="","",VLOOKUP($K$564,'03_Thresholds_Archetypes'!$A:$M,7,FALSE))</f>
        <v>1000000000</v>
      </c>
      <c r="S564">
        <f>IF($K$564="","",VLOOKUP($K$564,'03_Thresholds_Archetypes'!$A:$M,8,FALSE))</f>
        <v>-3</v>
      </c>
      <c r="T564">
        <f>IF($K$564="","",VLOOKUP($K$564,'03_Thresholds_Archetypes'!$A:$M,9,FALSE))</f>
        <v>-2</v>
      </c>
      <c r="U564">
        <f>IF($K$564="","",VLOOKUP($K$564,'03_Thresholds_Archetypes'!$A:$M,10,FALSE))</f>
        <v>0</v>
      </c>
      <c r="V564">
        <f>IF($K$564="","",VLOOKUP($K$564,'03_Thresholds_Archetypes'!$A:$M,11,FALSE))</f>
        <v>2</v>
      </c>
      <c r="W564">
        <f>IF($K$564="","",VLOOKUP($K$564,'03_Thresholds_Archetypes'!$A:$M,12,FALSE))</f>
        <v>3</v>
      </c>
      <c r="X564">
        <f>IF($K$564="","",VLOOKUP($K$564,'03_Thresholds_Archetypes'!$A:$M,13,FALSE))</f>
        <v>3</v>
      </c>
      <c r="Y564">
        <f>IF($K$564="","",LOOKUP($L564,$M564:$R564,$S564:$X564))</f>
        <v>-3</v>
      </c>
      <c r="Z564">
        <f>IFERROR(VLOOKUP($A$564,'02_Benchmarks_by_NACE'!$A:$J,7,FALSE),"")</f>
        <v>82</v>
      </c>
      <c r="AA564">
        <f>IFERROR(VLOOKUP($A$564,'02_Benchmarks_by_NACE'!$A:$J,8,FALSE),"")</f>
        <v>100</v>
      </c>
      <c r="AB564">
        <f>IFERROR(VLOOKUP($A$564,'02_Benchmarks_by_NACE'!$A:$J,9,FALSE),"")</f>
        <v>100</v>
      </c>
      <c r="AC564">
        <f>IF(Z564="","",IF(LOWER($G$564)="lower_is_better",IF($L564&lt;=Z564*0.4,3,IF($L564&lt;=Z564*0.7,2,IF($L564&lt;=Z564,0,IF($L564&lt;=AB564,-2,-3)))),IF($L564&gt;=Z564*1.6,3,IF($L564&gt;=Z564*1.3,2,IF($L564&gt;=Z564,0,IF($L564&gt;=Z564/2,-2,-3))))))</f>
        <v>-3</v>
      </c>
      <c r="AD564">
        <f>IF($K$564&lt;&gt;"",Y564,IF(Z564&lt;&gt;"",AC564,""))</f>
        <v>-3</v>
      </c>
      <c r="AE564">
        <f>IF(AD564="","",VLOOKUP(AD564,'04_WUStG_Mapping'!$A:$B,2,TRUE))</f>
        <v>25</v>
      </c>
    </row>
    <row r="565" spans="1:31" x14ac:dyDescent="0.2">
      <c r="A565" t="s">
        <v>577</v>
      </c>
      <c r="B565" t="s">
        <v>657</v>
      </c>
      <c r="C565" t="s">
        <v>739</v>
      </c>
      <c r="D565" t="s">
        <v>924</v>
      </c>
      <c r="E565" t="s">
        <v>1498</v>
      </c>
      <c r="F565" t="s">
        <v>1605</v>
      </c>
      <c r="G565" t="s">
        <v>1626</v>
      </c>
      <c r="H565" t="s">
        <v>1658</v>
      </c>
      <c r="I565" t="s">
        <v>1684</v>
      </c>
      <c r="J565" t="s">
        <v>1698</v>
      </c>
      <c r="K565" t="s">
        <v>1753</v>
      </c>
      <c r="M565">
        <f>IF($K$565="","",VLOOKUP($K$565,'03_Thresholds_Archetypes'!$A:$M,2,FALSE))</f>
        <v>0</v>
      </c>
      <c r="N565">
        <f>IF($K$565="","",VLOOKUP($K$565,'03_Thresholds_Archetypes'!$A:$M,3,FALSE))</f>
        <v>30</v>
      </c>
      <c r="O565">
        <f>IF($K$565="","",VLOOKUP($K$565,'03_Thresholds_Archetypes'!$A:$M,4,FALSE))</f>
        <v>50</v>
      </c>
      <c r="P565">
        <f>IF($K$565="","",VLOOKUP($K$565,'03_Thresholds_Archetypes'!$A:$M,5,FALSE))</f>
        <v>70</v>
      </c>
      <c r="Q565">
        <f>IF($K$565="","",VLOOKUP($K$565,'03_Thresholds_Archetypes'!$A:$M,6,FALSE))</f>
        <v>90</v>
      </c>
      <c r="R565">
        <f>IF($K$565="","",VLOOKUP($K$565,'03_Thresholds_Archetypes'!$A:$M,7,FALSE))</f>
        <v>1000000000</v>
      </c>
      <c r="S565">
        <f>IF($K$565="","",VLOOKUP($K$565,'03_Thresholds_Archetypes'!$A:$M,8,FALSE))</f>
        <v>-3</v>
      </c>
      <c r="T565">
        <f>IF($K$565="","",VLOOKUP($K$565,'03_Thresholds_Archetypes'!$A:$M,9,FALSE))</f>
        <v>-2</v>
      </c>
      <c r="U565">
        <f>IF($K$565="","",VLOOKUP($K$565,'03_Thresholds_Archetypes'!$A:$M,10,FALSE))</f>
        <v>0</v>
      </c>
      <c r="V565">
        <f>IF($K$565="","",VLOOKUP($K$565,'03_Thresholds_Archetypes'!$A:$M,11,FALSE))</f>
        <v>2</v>
      </c>
      <c r="W565">
        <f>IF($K$565="","",VLOOKUP($K$565,'03_Thresholds_Archetypes'!$A:$M,12,FALSE))</f>
        <v>3</v>
      </c>
      <c r="X565">
        <f>IF($K$565="","",VLOOKUP($K$565,'03_Thresholds_Archetypes'!$A:$M,13,FALSE))</f>
        <v>3</v>
      </c>
      <c r="Y565">
        <f>IF($K$565="","",LOOKUP($L565,$M565:$R565,$S565:$X565))</f>
        <v>-3</v>
      </c>
      <c r="Z565">
        <f>IFERROR(VLOOKUP($A$565,'02_Benchmarks_by_NACE'!$A:$J,7,FALSE),"")</f>
        <v>49.5</v>
      </c>
      <c r="AA565">
        <f>IFERROR(VLOOKUP($A$565,'02_Benchmarks_by_NACE'!$A:$J,8,FALSE),"")</f>
        <v>74.25</v>
      </c>
      <c r="AB565">
        <f>IFERROR(VLOOKUP($A$565,'02_Benchmarks_by_NACE'!$A:$J,9,FALSE),"")</f>
        <v>100</v>
      </c>
      <c r="AC565">
        <f>IF(Z565="","",IF(LOWER($G$565)="lower_is_better",IF($L565&lt;=Z565*0.4,3,IF($L565&lt;=Z565*0.7,2,IF($L565&lt;=Z565,0,IF($L565&lt;=AB565,-2,-3)))),IF($L565&gt;=Z565*1.6,3,IF($L565&gt;=Z565*1.3,2,IF($L565&gt;=Z565,0,IF($L565&gt;=Z565/2,-2,-3))))))</f>
        <v>-3</v>
      </c>
      <c r="AD565">
        <f>IF($K$565&lt;&gt;"",Y565,IF(Z565&lt;&gt;"",AC565,""))</f>
        <v>-3</v>
      </c>
      <c r="AE565">
        <f>IF(AD565="","",VLOOKUP(AD565,'04_WUStG_Mapping'!$A:$B,2,TRUE))</f>
        <v>25</v>
      </c>
    </row>
    <row r="566" spans="1:31" x14ac:dyDescent="0.2">
      <c r="A566" t="s">
        <v>578</v>
      </c>
      <c r="B566" t="s">
        <v>657</v>
      </c>
      <c r="C566" t="s">
        <v>739</v>
      </c>
      <c r="D566" t="s">
        <v>925</v>
      </c>
      <c r="E566" t="s">
        <v>1499</v>
      </c>
      <c r="F566" t="s">
        <v>1611</v>
      </c>
      <c r="G566" t="s">
        <v>1627</v>
      </c>
      <c r="H566" t="s">
        <v>1668</v>
      </c>
      <c r="I566" t="s">
        <v>1689</v>
      </c>
      <c r="J566" t="s">
        <v>1705</v>
      </c>
      <c r="K566" t="s">
        <v>1775</v>
      </c>
      <c r="M566" t="e">
        <f>IF($K$566="","",VLOOKUP($K$566,'03_Thresholds_Archetypes'!$A:$M,2,FALSE))</f>
        <v>#N/A</v>
      </c>
      <c r="N566" t="e">
        <f>IF($K$566="","",VLOOKUP($K$566,'03_Thresholds_Archetypes'!$A:$M,3,FALSE))</f>
        <v>#N/A</v>
      </c>
      <c r="O566" t="e">
        <f>IF($K$566="","",VLOOKUP($K$566,'03_Thresholds_Archetypes'!$A:$M,4,FALSE))</f>
        <v>#N/A</v>
      </c>
      <c r="P566" t="e">
        <f>IF($K$566="","",VLOOKUP($K$566,'03_Thresholds_Archetypes'!$A:$M,5,FALSE))</f>
        <v>#N/A</v>
      </c>
      <c r="Q566" t="e">
        <f>IF($K$566="","",VLOOKUP($K$566,'03_Thresholds_Archetypes'!$A:$M,6,FALSE))</f>
        <v>#N/A</v>
      </c>
      <c r="R566" t="e">
        <f>IF($K$566="","",VLOOKUP($K$566,'03_Thresholds_Archetypes'!$A:$M,7,FALSE))</f>
        <v>#N/A</v>
      </c>
      <c r="S566" t="e">
        <f>IF($K$566="","",VLOOKUP($K$566,'03_Thresholds_Archetypes'!$A:$M,8,FALSE))</f>
        <v>#N/A</v>
      </c>
      <c r="T566" t="e">
        <f>IF($K$566="","",VLOOKUP($K$566,'03_Thresholds_Archetypes'!$A:$M,9,FALSE))</f>
        <v>#N/A</v>
      </c>
      <c r="U566" t="e">
        <f>IF($K$566="","",VLOOKUP($K$566,'03_Thresholds_Archetypes'!$A:$M,10,FALSE))</f>
        <v>#N/A</v>
      </c>
      <c r="V566" t="e">
        <f>IF($K$566="","",VLOOKUP($K$566,'03_Thresholds_Archetypes'!$A:$M,11,FALSE))</f>
        <v>#N/A</v>
      </c>
      <c r="W566" t="e">
        <f>IF($K$566="","",VLOOKUP($K$566,'03_Thresholds_Archetypes'!$A:$M,12,FALSE))</f>
        <v>#N/A</v>
      </c>
      <c r="X566" t="e">
        <f>IF($K$566="","",VLOOKUP($K$566,'03_Thresholds_Archetypes'!$A:$M,13,FALSE))</f>
        <v>#N/A</v>
      </c>
      <c r="Y566" t="e">
        <f>IF($K$566="","",LOOKUP($L566,$M566:$R566,$S566:$X566))</f>
        <v>#N/A</v>
      </c>
      <c r="Z566">
        <f>IFERROR(VLOOKUP($A$566,'02_Benchmarks_by_NACE'!$A:$J,7,FALSE),"")</f>
        <v>1</v>
      </c>
      <c r="AA566">
        <f>IFERROR(VLOOKUP($A$566,'02_Benchmarks_by_NACE'!$A:$J,8,FALSE),"")</f>
        <v>1.5</v>
      </c>
      <c r="AB566">
        <f>IFERROR(VLOOKUP($A$566,'02_Benchmarks_by_NACE'!$A:$J,9,FALSE),"")</f>
        <v>2.5</v>
      </c>
      <c r="AC566">
        <f>IF(Z566="","",IF(LOWER($G$566)="lower_is_better",IF($L566&lt;=Z566*0.4,3,IF($L566&lt;=Z566*0.7,2,IF($L566&lt;=Z566,0,IF($L566&lt;=AB566,-2,-3)))),IF($L566&gt;=Z566*1.6,3,IF($L566&gt;=Z566*1.3,2,IF($L566&gt;=Z566,0,IF($L566&gt;=Z566/2,-2,-3))))))</f>
        <v>3</v>
      </c>
      <c r="AD566" t="e">
        <f>IF($K$566&lt;&gt;"",Y566,IF(Z566&lt;&gt;"",AC566,""))</f>
        <v>#N/A</v>
      </c>
      <c r="AE566" t="e">
        <f>IF(AD566="","",VLOOKUP(AD566,'04_WUStG_Mapping'!$A:$B,2,TRUE))</f>
        <v>#N/A</v>
      </c>
    </row>
    <row r="567" spans="1:31" x14ac:dyDescent="0.2">
      <c r="A567" t="s">
        <v>579</v>
      </c>
      <c r="B567" t="s">
        <v>657</v>
      </c>
      <c r="C567" t="s">
        <v>739</v>
      </c>
      <c r="D567" t="s">
        <v>925</v>
      </c>
      <c r="E567" t="s">
        <v>1500</v>
      </c>
      <c r="F567" t="s">
        <v>1612</v>
      </c>
      <c r="G567" t="s">
        <v>1626</v>
      </c>
      <c r="H567" t="s">
        <v>1669</v>
      </c>
      <c r="I567" t="s">
        <v>1689</v>
      </c>
      <c r="J567" t="s">
        <v>1706</v>
      </c>
      <c r="K567" t="s">
        <v>1754</v>
      </c>
      <c r="M567">
        <f>IF($K$567="","",VLOOKUP($K$567,'03_Thresholds_Archetypes'!$A:$M,2,FALSE))</f>
        <v>0</v>
      </c>
      <c r="N567">
        <f>IF($K$567="","",VLOOKUP($K$567,'03_Thresholds_Archetypes'!$A:$M,3,FALSE))</f>
        <v>0.4</v>
      </c>
      <c r="O567">
        <f>IF($K$567="","",VLOOKUP($K$567,'03_Thresholds_Archetypes'!$A:$M,4,FALSE))</f>
        <v>0.6</v>
      </c>
      <c r="P567">
        <f>IF($K$567="","",VLOOKUP($K$567,'03_Thresholds_Archetypes'!$A:$M,5,FALSE))</f>
        <v>0.75</v>
      </c>
      <c r="Q567">
        <f>IF($K$567="","",VLOOKUP($K$567,'03_Thresholds_Archetypes'!$A:$M,6,FALSE))</f>
        <v>0.9</v>
      </c>
      <c r="R567">
        <f>IF($K$567="","",VLOOKUP($K$567,'03_Thresholds_Archetypes'!$A:$M,7,FALSE))</f>
        <v>1000000000</v>
      </c>
      <c r="S567">
        <f>IF($K$567="","",VLOOKUP($K$567,'03_Thresholds_Archetypes'!$A:$M,8,FALSE))</f>
        <v>-3</v>
      </c>
      <c r="T567">
        <f>IF($K$567="","",VLOOKUP($K$567,'03_Thresholds_Archetypes'!$A:$M,9,FALSE))</f>
        <v>-2</v>
      </c>
      <c r="U567">
        <f>IF($K$567="","",VLOOKUP($K$567,'03_Thresholds_Archetypes'!$A:$M,10,FALSE))</f>
        <v>0</v>
      </c>
      <c r="V567">
        <f>IF($K$567="","",VLOOKUP($K$567,'03_Thresholds_Archetypes'!$A:$M,11,FALSE))</f>
        <v>2</v>
      </c>
      <c r="W567">
        <f>IF($K$567="","",VLOOKUP($K$567,'03_Thresholds_Archetypes'!$A:$M,12,FALSE))</f>
        <v>3</v>
      </c>
      <c r="X567">
        <f>IF($K$567="","",VLOOKUP($K$567,'03_Thresholds_Archetypes'!$A:$M,13,FALSE))</f>
        <v>3</v>
      </c>
      <c r="Y567">
        <f>IF($K$567="","",LOOKUP($L567,$M567:$R567,$S567:$X567))</f>
        <v>-3</v>
      </c>
      <c r="Z567">
        <f>IFERROR(VLOOKUP($A$567,'02_Benchmarks_by_NACE'!$A:$J,7,FALSE),"")</f>
        <v>4.95</v>
      </c>
      <c r="AA567">
        <f>IFERROR(VLOOKUP($A$567,'02_Benchmarks_by_NACE'!$A:$J,8,FALSE),"")</f>
        <v>1</v>
      </c>
      <c r="AB567">
        <f>IFERROR(VLOOKUP($A$567,'02_Benchmarks_by_NACE'!$A:$J,9,FALSE),"")</f>
        <v>1</v>
      </c>
      <c r="AC567">
        <f>IF(Z567="","",IF(LOWER($G$567)="lower_is_better",IF($L567&lt;=Z567*0.4,3,IF($L567&lt;=Z567*0.7,2,IF($L567&lt;=Z567,0,IF($L567&lt;=AB567,-2,-3)))),IF($L567&gt;=Z567*1.6,3,IF($L567&gt;=Z567*1.3,2,IF($L567&gt;=Z567,0,IF($L567&gt;=Z567/2,-2,-3))))))</f>
        <v>-3</v>
      </c>
      <c r="AD567">
        <f>IF($K$567&lt;&gt;"",Y567,IF(Z567&lt;&gt;"",AC567,""))</f>
        <v>-3</v>
      </c>
      <c r="AE567">
        <f>IF(AD567="","",VLOOKUP(AD567,'04_WUStG_Mapping'!$A:$B,2,TRUE))</f>
        <v>25</v>
      </c>
    </row>
    <row r="568" spans="1:31" x14ac:dyDescent="0.2">
      <c r="A568" t="s">
        <v>580</v>
      </c>
      <c r="B568" t="s">
        <v>657</v>
      </c>
      <c r="C568" t="s">
        <v>739</v>
      </c>
      <c r="D568" t="s">
        <v>925</v>
      </c>
      <c r="E568" t="s">
        <v>1501</v>
      </c>
      <c r="F568" t="s">
        <v>1602</v>
      </c>
      <c r="G568" t="s">
        <v>1626</v>
      </c>
      <c r="H568" t="s">
        <v>1670</v>
      </c>
      <c r="I568" t="s">
        <v>1688</v>
      </c>
      <c r="J568" t="s">
        <v>1700</v>
      </c>
      <c r="K568" t="s">
        <v>1753</v>
      </c>
      <c r="M568">
        <f>IF($K$568="","",VLOOKUP($K$568,'03_Thresholds_Archetypes'!$A:$M,2,FALSE))</f>
        <v>0</v>
      </c>
      <c r="N568">
        <f>IF($K$568="","",VLOOKUP($K$568,'03_Thresholds_Archetypes'!$A:$M,3,FALSE))</f>
        <v>30</v>
      </c>
      <c r="O568">
        <f>IF($K$568="","",VLOOKUP($K$568,'03_Thresholds_Archetypes'!$A:$M,4,FALSE))</f>
        <v>50</v>
      </c>
      <c r="P568">
        <f>IF($K$568="","",VLOOKUP($K$568,'03_Thresholds_Archetypes'!$A:$M,5,FALSE))</f>
        <v>70</v>
      </c>
      <c r="Q568">
        <f>IF($K$568="","",VLOOKUP($K$568,'03_Thresholds_Archetypes'!$A:$M,6,FALSE))</f>
        <v>90</v>
      </c>
      <c r="R568">
        <f>IF($K$568="","",VLOOKUP($K$568,'03_Thresholds_Archetypes'!$A:$M,7,FALSE))</f>
        <v>1000000000</v>
      </c>
      <c r="S568">
        <f>IF($K$568="","",VLOOKUP($K$568,'03_Thresholds_Archetypes'!$A:$M,8,FALSE))</f>
        <v>-3</v>
      </c>
      <c r="T568">
        <f>IF($K$568="","",VLOOKUP($K$568,'03_Thresholds_Archetypes'!$A:$M,9,FALSE))</f>
        <v>-2</v>
      </c>
      <c r="U568">
        <f>IF($K$568="","",VLOOKUP($K$568,'03_Thresholds_Archetypes'!$A:$M,10,FALSE))</f>
        <v>0</v>
      </c>
      <c r="V568">
        <f>IF($K$568="","",VLOOKUP($K$568,'03_Thresholds_Archetypes'!$A:$M,11,FALSE))</f>
        <v>2</v>
      </c>
      <c r="W568">
        <f>IF($K$568="","",VLOOKUP($K$568,'03_Thresholds_Archetypes'!$A:$M,12,FALSE))</f>
        <v>3</v>
      </c>
      <c r="X568">
        <f>IF($K$568="","",VLOOKUP($K$568,'03_Thresholds_Archetypes'!$A:$M,13,FALSE))</f>
        <v>3</v>
      </c>
      <c r="Y568">
        <f>IF($K$568="","",LOOKUP($L568,$M568:$R568,$S568:$X568))</f>
        <v>-3</v>
      </c>
      <c r="Z568">
        <f>IFERROR(VLOOKUP($A$568,'02_Benchmarks_by_NACE'!$A:$J,7,FALSE),"")</f>
        <v>39.5</v>
      </c>
      <c r="AA568">
        <f>IFERROR(VLOOKUP($A$568,'02_Benchmarks_by_NACE'!$A:$J,8,FALSE),"")</f>
        <v>59.25</v>
      </c>
      <c r="AB568">
        <f>IFERROR(VLOOKUP($A$568,'02_Benchmarks_by_NACE'!$A:$J,9,FALSE),"")</f>
        <v>98.75</v>
      </c>
      <c r="AC568">
        <f>IF(Z568="","",IF(LOWER($G$568)="lower_is_better",IF($L568&lt;=Z568*0.4,3,IF($L568&lt;=Z568*0.7,2,IF($L568&lt;=Z568,0,IF($L568&lt;=AB568,-2,-3)))),IF($L568&gt;=Z568*1.6,3,IF($L568&gt;=Z568*1.3,2,IF($L568&gt;=Z568,0,IF($L568&gt;=Z568/2,-2,-3))))))</f>
        <v>-3</v>
      </c>
      <c r="AD568">
        <f>IF($K$568&lt;&gt;"",Y568,IF(Z568&lt;&gt;"",AC568,""))</f>
        <v>-3</v>
      </c>
      <c r="AE568">
        <f>IF(AD568="","",VLOOKUP(AD568,'04_WUStG_Mapping'!$A:$B,2,TRUE))</f>
        <v>25</v>
      </c>
    </row>
    <row r="569" spans="1:31" x14ac:dyDescent="0.2">
      <c r="A569" t="s">
        <v>581</v>
      </c>
      <c r="B569" t="s">
        <v>658</v>
      </c>
      <c r="C569" t="s">
        <v>739</v>
      </c>
      <c r="D569" t="s">
        <v>926</v>
      </c>
      <c r="E569" t="s">
        <v>1502</v>
      </c>
      <c r="F569" t="s">
        <v>1607</v>
      </c>
      <c r="G569" t="s">
        <v>1626</v>
      </c>
      <c r="H569" t="s">
        <v>1662</v>
      </c>
      <c r="I569" t="s">
        <v>1686</v>
      </c>
      <c r="J569" t="s">
        <v>1700</v>
      </c>
      <c r="K569" t="s">
        <v>1774</v>
      </c>
      <c r="M569" t="e">
        <f>IF($K$569="","",VLOOKUP($K$569,'03_Thresholds_Archetypes'!$A:$M,2,FALSE))</f>
        <v>#N/A</v>
      </c>
      <c r="N569" t="e">
        <f>IF($K$569="","",VLOOKUP($K$569,'03_Thresholds_Archetypes'!$A:$M,3,FALSE))</f>
        <v>#N/A</v>
      </c>
      <c r="O569" t="e">
        <f>IF($K$569="","",VLOOKUP($K$569,'03_Thresholds_Archetypes'!$A:$M,4,FALSE))</f>
        <v>#N/A</v>
      </c>
      <c r="P569" t="e">
        <f>IF($K$569="","",VLOOKUP($K$569,'03_Thresholds_Archetypes'!$A:$M,5,FALSE))</f>
        <v>#N/A</v>
      </c>
      <c r="Q569" t="e">
        <f>IF($K$569="","",VLOOKUP($K$569,'03_Thresholds_Archetypes'!$A:$M,6,FALSE))</f>
        <v>#N/A</v>
      </c>
      <c r="R569" t="e">
        <f>IF($K$569="","",VLOOKUP($K$569,'03_Thresholds_Archetypes'!$A:$M,7,FALSE))</f>
        <v>#N/A</v>
      </c>
      <c r="S569" t="e">
        <f>IF($K$569="","",VLOOKUP($K$569,'03_Thresholds_Archetypes'!$A:$M,8,FALSE))</f>
        <v>#N/A</v>
      </c>
      <c r="T569" t="e">
        <f>IF($K$569="","",VLOOKUP($K$569,'03_Thresholds_Archetypes'!$A:$M,9,FALSE))</f>
        <v>#N/A</v>
      </c>
      <c r="U569" t="e">
        <f>IF($K$569="","",VLOOKUP($K$569,'03_Thresholds_Archetypes'!$A:$M,10,FALSE))</f>
        <v>#N/A</v>
      </c>
      <c r="V569" t="e">
        <f>IF($K$569="","",VLOOKUP($K$569,'03_Thresholds_Archetypes'!$A:$M,11,FALSE))</f>
        <v>#N/A</v>
      </c>
      <c r="W569" t="e">
        <f>IF($K$569="","",VLOOKUP($K$569,'03_Thresholds_Archetypes'!$A:$M,12,FALSE))</f>
        <v>#N/A</v>
      </c>
      <c r="X569" t="e">
        <f>IF($K$569="","",VLOOKUP($K$569,'03_Thresholds_Archetypes'!$A:$M,13,FALSE))</f>
        <v>#N/A</v>
      </c>
      <c r="Y569" t="e">
        <f>IF($K$569="","",LOOKUP($L569,$M569:$R569,$S569:$X569))</f>
        <v>#N/A</v>
      </c>
      <c r="Z569">
        <f>IFERROR(VLOOKUP($A$569,'02_Benchmarks_by_NACE'!$A:$J,7,FALSE),"")</f>
        <v>0.64500000000000002</v>
      </c>
      <c r="AA569">
        <f>IFERROR(VLOOKUP($A$569,'02_Benchmarks_by_NACE'!$A:$J,8,FALSE),"")</f>
        <v>0.96750000000000003</v>
      </c>
      <c r="AB569">
        <f>IFERROR(VLOOKUP($A$569,'02_Benchmarks_by_NACE'!$A:$J,9,FALSE),"")</f>
        <v>1</v>
      </c>
      <c r="AC569">
        <f>IF(Z569="","",IF(LOWER($G$569)="lower_is_better",IF($L569&lt;=Z569*0.4,3,IF($L569&lt;=Z569*0.7,2,IF($L569&lt;=Z569,0,IF($L569&lt;=AB569,-2,-3)))),IF($L569&gt;=Z569*1.6,3,IF($L569&gt;=Z569*1.3,2,IF($L569&gt;=Z569,0,IF($L569&gt;=Z569/2,-2,-3))))))</f>
        <v>-3</v>
      </c>
      <c r="AD569" t="e">
        <f>IF($K$569&lt;&gt;"",Y569,IF(Z569&lt;&gt;"",AC569,""))</f>
        <v>#N/A</v>
      </c>
      <c r="AE569" t="e">
        <f>IF(AD569="","",VLOOKUP(AD569,'04_WUStG_Mapping'!$A:$B,2,TRUE))</f>
        <v>#N/A</v>
      </c>
    </row>
    <row r="570" spans="1:31" x14ac:dyDescent="0.2">
      <c r="A570" t="s">
        <v>582</v>
      </c>
      <c r="B570" t="s">
        <v>658</v>
      </c>
      <c r="C570" t="s">
        <v>739</v>
      </c>
      <c r="D570" t="s">
        <v>926</v>
      </c>
      <c r="E570" t="s">
        <v>1503</v>
      </c>
      <c r="F570" t="s">
        <v>1602</v>
      </c>
      <c r="G570" t="s">
        <v>1627</v>
      </c>
      <c r="H570" t="s">
        <v>1663</v>
      </c>
      <c r="I570" t="s">
        <v>1686</v>
      </c>
      <c r="J570" t="s">
        <v>1700</v>
      </c>
      <c r="K570" t="s">
        <v>1775</v>
      </c>
      <c r="M570" t="e">
        <f>IF($K$570="","",VLOOKUP($K$570,'03_Thresholds_Archetypes'!$A:$M,2,FALSE))</f>
        <v>#N/A</v>
      </c>
      <c r="N570" t="e">
        <f>IF($K$570="","",VLOOKUP($K$570,'03_Thresholds_Archetypes'!$A:$M,3,FALSE))</f>
        <v>#N/A</v>
      </c>
      <c r="O570" t="e">
        <f>IF($K$570="","",VLOOKUP($K$570,'03_Thresholds_Archetypes'!$A:$M,4,FALSE))</f>
        <v>#N/A</v>
      </c>
      <c r="P570" t="e">
        <f>IF($K$570="","",VLOOKUP($K$570,'03_Thresholds_Archetypes'!$A:$M,5,FALSE))</f>
        <v>#N/A</v>
      </c>
      <c r="Q570" t="e">
        <f>IF($K$570="","",VLOOKUP($K$570,'03_Thresholds_Archetypes'!$A:$M,6,FALSE))</f>
        <v>#N/A</v>
      </c>
      <c r="R570" t="e">
        <f>IF($K$570="","",VLOOKUP($K$570,'03_Thresholds_Archetypes'!$A:$M,7,FALSE))</f>
        <v>#N/A</v>
      </c>
      <c r="S570" t="e">
        <f>IF($K$570="","",VLOOKUP($K$570,'03_Thresholds_Archetypes'!$A:$M,8,FALSE))</f>
        <v>#N/A</v>
      </c>
      <c r="T570" t="e">
        <f>IF($K$570="","",VLOOKUP($K$570,'03_Thresholds_Archetypes'!$A:$M,9,FALSE))</f>
        <v>#N/A</v>
      </c>
      <c r="U570" t="e">
        <f>IF($K$570="","",VLOOKUP($K$570,'03_Thresholds_Archetypes'!$A:$M,10,FALSE))</f>
        <v>#N/A</v>
      </c>
      <c r="V570" t="e">
        <f>IF($K$570="","",VLOOKUP($K$570,'03_Thresholds_Archetypes'!$A:$M,11,FALSE))</f>
        <v>#N/A</v>
      </c>
      <c r="W570" t="e">
        <f>IF($K$570="","",VLOOKUP($K$570,'03_Thresholds_Archetypes'!$A:$M,12,FALSE))</f>
        <v>#N/A</v>
      </c>
      <c r="X570" t="e">
        <f>IF($K$570="","",VLOOKUP($K$570,'03_Thresholds_Archetypes'!$A:$M,13,FALSE))</f>
        <v>#N/A</v>
      </c>
      <c r="Y570" t="e">
        <f>IF($K$570="","",LOOKUP($L570,$M570:$R570,$S570:$X570))</f>
        <v>#N/A</v>
      </c>
      <c r="Z570">
        <f>IFERROR(VLOOKUP($A$570,'02_Benchmarks_by_NACE'!$A:$J,7,FALSE),"")</f>
        <v>15.5</v>
      </c>
      <c r="AA570">
        <f>IFERROR(VLOOKUP($A$570,'02_Benchmarks_by_NACE'!$A:$J,8,FALSE),"")</f>
        <v>23.25</v>
      </c>
      <c r="AB570">
        <f>IFERROR(VLOOKUP($A$570,'02_Benchmarks_by_NACE'!$A:$J,9,FALSE),"")</f>
        <v>38.75</v>
      </c>
      <c r="AC570">
        <f>IF(Z570="","",IF(LOWER($G$570)="lower_is_better",IF($L570&lt;=Z570*0.4,3,IF($L570&lt;=Z570*0.7,2,IF($L570&lt;=Z570,0,IF($L570&lt;=AB570,-2,-3)))),IF($L570&gt;=Z570*1.6,3,IF($L570&gt;=Z570*1.3,2,IF($L570&gt;=Z570,0,IF($L570&gt;=Z570/2,-2,-3))))))</f>
        <v>3</v>
      </c>
      <c r="AD570" t="e">
        <f>IF($K$570&lt;&gt;"",Y570,IF(Z570&lt;&gt;"",AC570,""))</f>
        <v>#N/A</v>
      </c>
      <c r="AE570" t="e">
        <f>IF(AD570="","",VLOOKUP(AD570,'04_WUStG_Mapping'!$A:$B,2,TRUE))</f>
        <v>#N/A</v>
      </c>
    </row>
    <row r="571" spans="1:31" x14ac:dyDescent="0.2">
      <c r="A571" t="s">
        <v>583</v>
      </c>
      <c r="B571" t="s">
        <v>658</v>
      </c>
      <c r="C571" t="s">
        <v>739</v>
      </c>
      <c r="D571" t="s">
        <v>926</v>
      </c>
      <c r="E571" t="s">
        <v>1504</v>
      </c>
      <c r="F571" t="s">
        <v>1608</v>
      </c>
      <c r="G571" t="s">
        <v>1626</v>
      </c>
      <c r="H571" t="s">
        <v>1664</v>
      </c>
      <c r="I571" t="s">
        <v>1686</v>
      </c>
      <c r="J571" t="s">
        <v>1700</v>
      </c>
      <c r="K571" t="s">
        <v>1774</v>
      </c>
      <c r="M571" t="e">
        <f>IF($K$571="","",VLOOKUP($K$571,'03_Thresholds_Archetypes'!$A:$M,2,FALSE))</f>
        <v>#N/A</v>
      </c>
      <c r="N571" t="e">
        <f>IF($K$571="","",VLOOKUP($K$571,'03_Thresholds_Archetypes'!$A:$M,3,FALSE))</f>
        <v>#N/A</v>
      </c>
      <c r="O571" t="e">
        <f>IF($K$571="","",VLOOKUP($K$571,'03_Thresholds_Archetypes'!$A:$M,4,FALSE))</f>
        <v>#N/A</v>
      </c>
      <c r="P571" t="e">
        <f>IF($K$571="","",VLOOKUP($K$571,'03_Thresholds_Archetypes'!$A:$M,5,FALSE))</f>
        <v>#N/A</v>
      </c>
      <c r="Q571" t="e">
        <f>IF($K$571="","",VLOOKUP($K$571,'03_Thresholds_Archetypes'!$A:$M,6,FALSE))</f>
        <v>#N/A</v>
      </c>
      <c r="R571" t="e">
        <f>IF($K$571="","",VLOOKUP($K$571,'03_Thresholds_Archetypes'!$A:$M,7,FALSE))</f>
        <v>#N/A</v>
      </c>
      <c r="S571" t="e">
        <f>IF($K$571="","",VLOOKUP($K$571,'03_Thresholds_Archetypes'!$A:$M,8,FALSE))</f>
        <v>#N/A</v>
      </c>
      <c r="T571" t="e">
        <f>IF($K$571="","",VLOOKUP($K$571,'03_Thresholds_Archetypes'!$A:$M,9,FALSE))</f>
        <v>#N/A</v>
      </c>
      <c r="U571" t="e">
        <f>IF($K$571="","",VLOOKUP($K$571,'03_Thresholds_Archetypes'!$A:$M,10,FALSE))</f>
        <v>#N/A</v>
      </c>
      <c r="V571" t="e">
        <f>IF($K$571="","",VLOOKUP($K$571,'03_Thresholds_Archetypes'!$A:$M,11,FALSE))</f>
        <v>#N/A</v>
      </c>
      <c r="W571" t="e">
        <f>IF($K$571="","",VLOOKUP($K$571,'03_Thresholds_Archetypes'!$A:$M,12,FALSE))</f>
        <v>#N/A</v>
      </c>
      <c r="X571" t="e">
        <f>IF($K$571="","",VLOOKUP($K$571,'03_Thresholds_Archetypes'!$A:$M,13,FALSE))</f>
        <v>#N/A</v>
      </c>
      <c r="Y571" t="e">
        <f>IF($K$571="","",LOOKUP($L571,$M571:$R571,$S571:$X571))</f>
        <v>#N/A</v>
      </c>
      <c r="Z571">
        <f>IFERROR(VLOOKUP($A$571,'02_Benchmarks_by_NACE'!$A:$J,7,FALSE),"")</f>
        <v>1.5</v>
      </c>
      <c r="AA571">
        <f>IFERROR(VLOOKUP($A$571,'02_Benchmarks_by_NACE'!$A:$J,8,FALSE),"")</f>
        <v>2.25</v>
      </c>
      <c r="AB571">
        <f>IFERROR(VLOOKUP($A$571,'02_Benchmarks_by_NACE'!$A:$J,9,FALSE),"")</f>
        <v>3.75</v>
      </c>
      <c r="AC571">
        <f>IF(Z571="","",IF(LOWER($G$571)="lower_is_better",IF($L571&lt;=Z571*0.4,3,IF($L571&lt;=Z571*0.7,2,IF($L571&lt;=Z571,0,IF($L571&lt;=AB571,-2,-3)))),IF($L571&gt;=Z571*1.6,3,IF($L571&gt;=Z571*1.3,2,IF($L571&gt;=Z571,0,IF($L571&gt;=Z571/2,-2,-3))))))</f>
        <v>-3</v>
      </c>
      <c r="AD571" t="e">
        <f>IF($K$571&lt;&gt;"",Y571,IF(Z571&lt;&gt;"",AC571,""))</f>
        <v>#N/A</v>
      </c>
      <c r="AE571" t="e">
        <f>IF(AD571="","",VLOOKUP(AD571,'04_WUStG_Mapping'!$A:$B,2,TRUE))</f>
        <v>#N/A</v>
      </c>
    </row>
    <row r="572" spans="1:31" x14ac:dyDescent="0.2">
      <c r="A572" t="s">
        <v>584</v>
      </c>
      <c r="B572" t="s">
        <v>658</v>
      </c>
      <c r="C572" t="s">
        <v>739</v>
      </c>
      <c r="D572" t="s">
        <v>927</v>
      </c>
      <c r="E572" t="s">
        <v>1505</v>
      </c>
      <c r="F572" t="s">
        <v>1607</v>
      </c>
      <c r="G572" t="s">
        <v>1626</v>
      </c>
      <c r="H572" t="s">
        <v>1662</v>
      </c>
      <c r="I572" t="s">
        <v>1686</v>
      </c>
      <c r="J572" t="s">
        <v>1700</v>
      </c>
      <c r="K572" t="s">
        <v>1774</v>
      </c>
      <c r="M572" t="e">
        <f>IF($K$572="","",VLOOKUP($K$572,'03_Thresholds_Archetypes'!$A:$M,2,FALSE))</f>
        <v>#N/A</v>
      </c>
      <c r="N572" t="e">
        <f>IF($K$572="","",VLOOKUP($K$572,'03_Thresholds_Archetypes'!$A:$M,3,FALSE))</f>
        <v>#N/A</v>
      </c>
      <c r="O572" t="e">
        <f>IF($K$572="","",VLOOKUP($K$572,'03_Thresholds_Archetypes'!$A:$M,4,FALSE))</f>
        <v>#N/A</v>
      </c>
      <c r="P572" t="e">
        <f>IF($K$572="","",VLOOKUP($K$572,'03_Thresholds_Archetypes'!$A:$M,5,FALSE))</f>
        <v>#N/A</v>
      </c>
      <c r="Q572" t="e">
        <f>IF($K$572="","",VLOOKUP($K$572,'03_Thresholds_Archetypes'!$A:$M,6,FALSE))</f>
        <v>#N/A</v>
      </c>
      <c r="R572" t="e">
        <f>IF($K$572="","",VLOOKUP($K$572,'03_Thresholds_Archetypes'!$A:$M,7,FALSE))</f>
        <v>#N/A</v>
      </c>
      <c r="S572" t="e">
        <f>IF($K$572="","",VLOOKUP($K$572,'03_Thresholds_Archetypes'!$A:$M,8,FALSE))</f>
        <v>#N/A</v>
      </c>
      <c r="T572" t="e">
        <f>IF($K$572="","",VLOOKUP($K$572,'03_Thresholds_Archetypes'!$A:$M,9,FALSE))</f>
        <v>#N/A</v>
      </c>
      <c r="U572" t="e">
        <f>IF($K$572="","",VLOOKUP($K$572,'03_Thresholds_Archetypes'!$A:$M,10,FALSE))</f>
        <v>#N/A</v>
      </c>
      <c r="V572" t="e">
        <f>IF($K$572="","",VLOOKUP($K$572,'03_Thresholds_Archetypes'!$A:$M,11,FALSE))</f>
        <v>#N/A</v>
      </c>
      <c r="W572" t="e">
        <f>IF($K$572="","",VLOOKUP($K$572,'03_Thresholds_Archetypes'!$A:$M,12,FALSE))</f>
        <v>#N/A</v>
      </c>
      <c r="X572" t="e">
        <f>IF($K$572="","",VLOOKUP($K$572,'03_Thresholds_Archetypes'!$A:$M,13,FALSE))</f>
        <v>#N/A</v>
      </c>
      <c r="Y572" t="e">
        <f>IF($K$572="","",LOOKUP($L572,$M572:$R572,$S572:$X572))</f>
        <v>#N/A</v>
      </c>
      <c r="Z572">
        <f>IFERROR(VLOOKUP($A$572,'02_Benchmarks_by_NACE'!$A:$J,7,FALSE),"")</f>
        <v>0.64500000000000002</v>
      </c>
      <c r="AA572">
        <f>IFERROR(VLOOKUP($A$572,'02_Benchmarks_by_NACE'!$A:$J,8,FALSE),"")</f>
        <v>0.96750000000000003</v>
      </c>
      <c r="AB572">
        <f>IFERROR(VLOOKUP($A$572,'02_Benchmarks_by_NACE'!$A:$J,9,FALSE),"")</f>
        <v>1</v>
      </c>
      <c r="AC572">
        <f>IF(Z572="","",IF(LOWER($G$572)="lower_is_better",IF($L572&lt;=Z572*0.4,3,IF($L572&lt;=Z572*0.7,2,IF($L572&lt;=Z572,0,IF($L572&lt;=AB572,-2,-3)))),IF($L572&gt;=Z572*1.6,3,IF($L572&gt;=Z572*1.3,2,IF($L572&gt;=Z572,0,IF($L572&gt;=Z572/2,-2,-3))))))</f>
        <v>-3</v>
      </c>
      <c r="AD572" t="e">
        <f>IF($K$572&lt;&gt;"",Y572,IF(Z572&lt;&gt;"",AC572,""))</f>
        <v>#N/A</v>
      </c>
      <c r="AE572" t="e">
        <f>IF(AD572="","",VLOOKUP(AD572,'04_WUStG_Mapping'!$A:$B,2,TRUE))</f>
        <v>#N/A</v>
      </c>
    </row>
    <row r="573" spans="1:31" x14ac:dyDescent="0.2">
      <c r="A573" t="s">
        <v>585</v>
      </c>
      <c r="B573" t="s">
        <v>658</v>
      </c>
      <c r="C573" t="s">
        <v>739</v>
      </c>
      <c r="D573" t="s">
        <v>927</v>
      </c>
      <c r="E573" t="s">
        <v>1506</v>
      </c>
      <c r="F573" t="s">
        <v>1602</v>
      </c>
      <c r="G573" t="s">
        <v>1627</v>
      </c>
      <c r="H573" t="s">
        <v>1663</v>
      </c>
      <c r="I573" t="s">
        <v>1686</v>
      </c>
      <c r="J573" t="s">
        <v>1700</v>
      </c>
      <c r="K573" t="s">
        <v>1775</v>
      </c>
      <c r="M573" t="e">
        <f>IF($K$573="","",VLOOKUP($K$573,'03_Thresholds_Archetypes'!$A:$M,2,FALSE))</f>
        <v>#N/A</v>
      </c>
      <c r="N573" t="e">
        <f>IF($K$573="","",VLOOKUP($K$573,'03_Thresholds_Archetypes'!$A:$M,3,FALSE))</f>
        <v>#N/A</v>
      </c>
      <c r="O573" t="e">
        <f>IF($K$573="","",VLOOKUP($K$573,'03_Thresholds_Archetypes'!$A:$M,4,FALSE))</f>
        <v>#N/A</v>
      </c>
      <c r="P573" t="e">
        <f>IF($K$573="","",VLOOKUP($K$573,'03_Thresholds_Archetypes'!$A:$M,5,FALSE))</f>
        <v>#N/A</v>
      </c>
      <c r="Q573" t="e">
        <f>IF($K$573="","",VLOOKUP($K$573,'03_Thresholds_Archetypes'!$A:$M,6,FALSE))</f>
        <v>#N/A</v>
      </c>
      <c r="R573" t="e">
        <f>IF($K$573="","",VLOOKUP($K$573,'03_Thresholds_Archetypes'!$A:$M,7,FALSE))</f>
        <v>#N/A</v>
      </c>
      <c r="S573" t="e">
        <f>IF($K$573="","",VLOOKUP($K$573,'03_Thresholds_Archetypes'!$A:$M,8,FALSE))</f>
        <v>#N/A</v>
      </c>
      <c r="T573" t="e">
        <f>IF($K$573="","",VLOOKUP($K$573,'03_Thresholds_Archetypes'!$A:$M,9,FALSE))</f>
        <v>#N/A</v>
      </c>
      <c r="U573" t="e">
        <f>IF($K$573="","",VLOOKUP($K$573,'03_Thresholds_Archetypes'!$A:$M,10,FALSE))</f>
        <v>#N/A</v>
      </c>
      <c r="V573" t="e">
        <f>IF($K$573="","",VLOOKUP($K$573,'03_Thresholds_Archetypes'!$A:$M,11,FALSE))</f>
        <v>#N/A</v>
      </c>
      <c r="W573" t="e">
        <f>IF($K$573="","",VLOOKUP($K$573,'03_Thresholds_Archetypes'!$A:$M,12,FALSE))</f>
        <v>#N/A</v>
      </c>
      <c r="X573" t="e">
        <f>IF($K$573="","",VLOOKUP($K$573,'03_Thresholds_Archetypes'!$A:$M,13,FALSE))</f>
        <v>#N/A</v>
      </c>
      <c r="Y573" t="e">
        <f>IF($K$573="","",LOOKUP($L573,$M573:$R573,$S573:$X573))</f>
        <v>#N/A</v>
      </c>
      <c r="Z573">
        <f>IFERROR(VLOOKUP($A$573,'02_Benchmarks_by_NACE'!$A:$J,7,FALSE),"")</f>
        <v>15.5</v>
      </c>
      <c r="AA573">
        <f>IFERROR(VLOOKUP($A$573,'02_Benchmarks_by_NACE'!$A:$J,8,FALSE),"")</f>
        <v>23.25</v>
      </c>
      <c r="AB573">
        <f>IFERROR(VLOOKUP($A$573,'02_Benchmarks_by_NACE'!$A:$J,9,FALSE),"")</f>
        <v>38.75</v>
      </c>
      <c r="AC573">
        <f>IF(Z573="","",IF(LOWER($G$573)="lower_is_better",IF($L573&lt;=Z573*0.4,3,IF($L573&lt;=Z573*0.7,2,IF($L573&lt;=Z573,0,IF($L573&lt;=AB573,-2,-3)))),IF($L573&gt;=Z573*1.6,3,IF($L573&gt;=Z573*1.3,2,IF($L573&gt;=Z573,0,IF($L573&gt;=Z573/2,-2,-3))))))</f>
        <v>3</v>
      </c>
      <c r="AD573" t="e">
        <f>IF($K$573&lt;&gt;"",Y573,IF(Z573&lt;&gt;"",AC573,""))</f>
        <v>#N/A</v>
      </c>
      <c r="AE573" t="e">
        <f>IF(AD573="","",VLOOKUP(AD573,'04_WUStG_Mapping'!$A:$B,2,TRUE))</f>
        <v>#N/A</v>
      </c>
    </row>
    <row r="574" spans="1:31" x14ac:dyDescent="0.2">
      <c r="A574" t="s">
        <v>586</v>
      </c>
      <c r="B574" t="s">
        <v>658</v>
      </c>
      <c r="C574" t="s">
        <v>739</v>
      </c>
      <c r="D574" t="s">
        <v>927</v>
      </c>
      <c r="E574" t="s">
        <v>1507</v>
      </c>
      <c r="F574" t="s">
        <v>1608</v>
      </c>
      <c r="G574" t="s">
        <v>1626</v>
      </c>
      <c r="H574" t="s">
        <v>1664</v>
      </c>
      <c r="I574" t="s">
        <v>1686</v>
      </c>
      <c r="J574" t="s">
        <v>1700</v>
      </c>
      <c r="K574" t="s">
        <v>1774</v>
      </c>
      <c r="M574" t="e">
        <f>IF($K$574="","",VLOOKUP($K$574,'03_Thresholds_Archetypes'!$A:$M,2,FALSE))</f>
        <v>#N/A</v>
      </c>
      <c r="N574" t="e">
        <f>IF($K$574="","",VLOOKUP($K$574,'03_Thresholds_Archetypes'!$A:$M,3,FALSE))</f>
        <v>#N/A</v>
      </c>
      <c r="O574" t="e">
        <f>IF($K$574="","",VLOOKUP($K$574,'03_Thresholds_Archetypes'!$A:$M,4,FALSE))</f>
        <v>#N/A</v>
      </c>
      <c r="P574" t="e">
        <f>IF($K$574="","",VLOOKUP($K$574,'03_Thresholds_Archetypes'!$A:$M,5,FALSE))</f>
        <v>#N/A</v>
      </c>
      <c r="Q574" t="e">
        <f>IF($K$574="","",VLOOKUP($K$574,'03_Thresholds_Archetypes'!$A:$M,6,FALSE))</f>
        <v>#N/A</v>
      </c>
      <c r="R574" t="e">
        <f>IF($K$574="","",VLOOKUP($K$574,'03_Thresholds_Archetypes'!$A:$M,7,FALSE))</f>
        <v>#N/A</v>
      </c>
      <c r="S574" t="e">
        <f>IF($K$574="","",VLOOKUP($K$574,'03_Thresholds_Archetypes'!$A:$M,8,FALSE))</f>
        <v>#N/A</v>
      </c>
      <c r="T574" t="e">
        <f>IF($K$574="","",VLOOKUP($K$574,'03_Thresholds_Archetypes'!$A:$M,9,FALSE))</f>
        <v>#N/A</v>
      </c>
      <c r="U574" t="e">
        <f>IF($K$574="","",VLOOKUP($K$574,'03_Thresholds_Archetypes'!$A:$M,10,FALSE))</f>
        <v>#N/A</v>
      </c>
      <c r="V574" t="e">
        <f>IF($K$574="","",VLOOKUP($K$574,'03_Thresholds_Archetypes'!$A:$M,11,FALSE))</f>
        <v>#N/A</v>
      </c>
      <c r="W574" t="e">
        <f>IF($K$574="","",VLOOKUP($K$574,'03_Thresholds_Archetypes'!$A:$M,12,FALSE))</f>
        <v>#N/A</v>
      </c>
      <c r="X574" t="e">
        <f>IF($K$574="","",VLOOKUP($K$574,'03_Thresholds_Archetypes'!$A:$M,13,FALSE))</f>
        <v>#N/A</v>
      </c>
      <c r="Y574" t="e">
        <f>IF($K$574="","",LOOKUP($L574,$M574:$R574,$S574:$X574))</f>
        <v>#N/A</v>
      </c>
      <c r="Z574">
        <f>IFERROR(VLOOKUP($A$574,'02_Benchmarks_by_NACE'!$A:$J,7,FALSE),"")</f>
        <v>1.5</v>
      </c>
      <c r="AA574">
        <f>IFERROR(VLOOKUP($A$574,'02_Benchmarks_by_NACE'!$A:$J,8,FALSE),"")</f>
        <v>2.25</v>
      </c>
      <c r="AB574">
        <f>IFERROR(VLOOKUP($A$574,'02_Benchmarks_by_NACE'!$A:$J,9,FALSE),"")</f>
        <v>3.75</v>
      </c>
      <c r="AC574">
        <f>IF(Z574="","",IF(LOWER($G$574)="lower_is_better",IF($L574&lt;=Z574*0.4,3,IF($L574&lt;=Z574*0.7,2,IF($L574&lt;=Z574,0,IF($L574&lt;=AB574,-2,-3)))),IF($L574&gt;=Z574*1.6,3,IF($L574&gt;=Z574*1.3,2,IF($L574&gt;=Z574,0,IF($L574&gt;=Z574/2,-2,-3))))))</f>
        <v>-3</v>
      </c>
      <c r="AD574" t="e">
        <f>IF($K$574&lt;&gt;"",Y574,IF(Z574&lt;&gt;"",AC574,""))</f>
        <v>#N/A</v>
      </c>
      <c r="AE574" t="e">
        <f>IF(AD574="","",VLOOKUP(AD574,'04_WUStG_Mapping'!$A:$B,2,TRUE))</f>
        <v>#N/A</v>
      </c>
    </row>
    <row r="575" spans="1:31" x14ac:dyDescent="0.2">
      <c r="A575" t="s">
        <v>587</v>
      </c>
      <c r="B575" t="s">
        <v>658</v>
      </c>
      <c r="C575" t="s">
        <v>739</v>
      </c>
      <c r="D575" t="s">
        <v>928</v>
      </c>
      <c r="E575" t="s">
        <v>1508</v>
      </c>
      <c r="F575" t="s">
        <v>1606</v>
      </c>
      <c r="G575" t="s">
        <v>1627</v>
      </c>
      <c r="H575" t="s">
        <v>1659</v>
      </c>
      <c r="I575" t="s">
        <v>1685</v>
      </c>
      <c r="J575" t="s">
        <v>1700</v>
      </c>
      <c r="K575" t="s">
        <v>1755</v>
      </c>
      <c r="M575">
        <f>IF($K$575="","",VLOOKUP($K$575,'03_Thresholds_Archetypes'!$A:$M,2,FALSE))</f>
        <v>0</v>
      </c>
      <c r="N575">
        <f>IF($K$575="","",VLOOKUP($K$575,'03_Thresholds_Archetypes'!$A:$M,3,FALSE))</f>
        <v>1</v>
      </c>
      <c r="O575">
        <f>IF($K$575="","",VLOOKUP($K$575,'03_Thresholds_Archetypes'!$A:$M,4,FALSE))</f>
        <v>3</v>
      </c>
      <c r="P575">
        <f>IF($K$575="","",VLOOKUP($K$575,'03_Thresholds_Archetypes'!$A:$M,5,FALSE))</f>
        <v>5</v>
      </c>
      <c r="Q575">
        <f>IF($K$575="","",VLOOKUP($K$575,'03_Thresholds_Archetypes'!$A:$M,6,FALSE))</f>
        <v>1000000000</v>
      </c>
      <c r="R575">
        <f>IF($K$575="","",VLOOKUP($K$575,'03_Thresholds_Archetypes'!$A:$M,7,FALSE))</f>
        <v>1000000000</v>
      </c>
      <c r="S575">
        <f>IF($K$575="","",VLOOKUP($K$575,'03_Thresholds_Archetypes'!$A:$M,8,FALSE))</f>
        <v>3</v>
      </c>
      <c r="T575">
        <f>IF($K$575="","",VLOOKUP($K$575,'03_Thresholds_Archetypes'!$A:$M,9,FALSE))</f>
        <v>2</v>
      </c>
      <c r="U575">
        <f>IF($K$575="","",VLOOKUP($K$575,'03_Thresholds_Archetypes'!$A:$M,10,FALSE))</f>
        <v>0</v>
      </c>
      <c r="V575">
        <f>IF($K$575="","",VLOOKUP($K$575,'03_Thresholds_Archetypes'!$A:$M,11,FALSE))</f>
        <v>-2</v>
      </c>
      <c r="W575">
        <f>IF($K$575="","",VLOOKUP($K$575,'03_Thresholds_Archetypes'!$A:$M,12,FALSE))</f>
        <v>-3</v>
      </c>
      <c r="X575">
        <f>IF($K$575="","",VLOOKUP($K$575,'03_Thresholds_Archetypes'!$A:$M,13,FALSE))</f>
        <v>-3</v>
      </c>
      <c r="Y575">
        <f>IF($K$575="","",LOOKUP($L575,$M575:$R575,$S575:$X575))</f>
        <v>3</v>
      </c>
      <c r="Z575">
        <f>IFERROR(VLOOKUP($A$575,'02_Benchmarks_by_NACE'!$A:$J,7,FALSE),"")</f>
        <v>0.5</v>
      </c>
      <c r="AA575">
        <f>IFERROR(VLOOKUP($A$575,'02_Benchmarks_by_NACE'!$A:$J,8,FALSE),"")</f>
        <v>0.75</v>
      </c>
      <c r="AB575">
        <f>IFERROR(VLOOKUP($A$575,'02_Benchmarks_by_NACE'!$A:$J,9,FALSE),"")</f>
        <v>1.25</v>
      </c>
      <c r="AC575">
        <f>IF(Z575="","",IF(LOWER($G$575)="lower_is_better",IF($L575&lt;=Z575*0.4,3,IF($L575&lt;=Z575*0.7,2,IF($L575&lt;=Z575,0,IF($L575&lt;=AB575,-2,-3)))),IF($L575&gt;=Z575*1.6,3,IF($L575&gt;=Z575*1.3,2,IF($L575&gt;=Z575,0,IF($L575&gt;=Z575/2,-2,-3))))))</f>
        <v>3</v>
      </c>
      <c r="AD575">
        <f>IF($K$575&lt;&gt;"",Y575,IF(Z575&lt;&gt;"",AC575,""))</f>
        <v>3</v>
      </c>
      <c r="AE575">
        <f>IF(AD575="","",VLOOKUP(AD575,'04_WUStG_Mapping'!$A:$B,2,TRUE))</f>
        <v>0</v>
      </c>
    </row>
    <row r="576" spans="1:31" x14ac:dyDescent="0.2">
      <c r="A576" t="s">
        <v>588</v>
      </c>
      <c r="B576" t="s">
        <v>658</v>
      </c>
      <c r="C576" t="s">
        <v>739</v>
      </c>
      <c r="D576" t="s">
        <v>928</v>
      </c>
      <c r="E576" t="s">
        <v>1509</v>
      </c>
      <c r="F576" t="s">
        <v>1607</v>
      </c>
      <c r="G576" t="s">
        <v>1626</v>
      </c>
      <c r="H576" t="s">
        <v>1660</v>
      </c>
      <c r="I576" t="s">
        <v>1685</v>
      </c>
      <c r="J576" t="s">
        <v>1700</v>
      </c>
      <c r="K576" t="s">
        <v>1774</v>
      </c>
      <c r="M576" t="e">
        <f>IF($K$576="","",VLOOKUP($K$576,'03_Thresholds_Archetypes'!$A:$M,2,FALSE))</f>
        <v>#N/A</v>
      </c>
      <c r="N576" t="e">
        <f>IF($K$576="","",VLOOKUP($K$576,'03_Thresholds_Archetypes'!$A:$M,3,FALSE))</f>
        <v>#N/A</v>
      </c>
      <c r="O576" t="e">
        <f>IF($K$576="","",VLOOKUP($K$576,'03_Thresholds_Archetypes'!$A:$M,4,FALSE))</f>
        <v>#N/A</v>
      </c>
      <c r="P576" t="e">
        <f>IF($K$576="","",VLOOKUP($K$576,'03_Thresholds_Archetypes'!$A:$M,5,FALSE))</f>
        <v>#N/A</v>
      </c>
      <c r="Q576" t="e">
        <f>IF($K$576="","",VLOOKUP($K$576,'03_Thresholds_Archetypes'!$A:$M,6,FALSE))</f>
        <v>#N/A</v>
      </c>
      <c r="R576" t="e">
        <f>IF($K$576="","",VLOOKUP($K$576,'03_Thresholds_Archetypes'!$A:$M,7,FALSE))</f>
        <v>#N/A</v>
      </c>
      <c r="S576" t="e">
        <f>IF($K$576="","",VLOOKUP($K$576,'03_Thresholds_Archetypes'!$A:$M,8,FALSE))</f>
        <v>#N/A</v>
      </c>
      <c r="T576" t="e">
        <f>IF($K$576="","",VLOOKUP($K$576,'03_Thresholds_Archetypes'!$A:$M,9,FALSE))</f>
        <v>#N/A</v>
      </c>
      <c r="U576" t="e">
        <f>IF($K$576="","",VLOOKUP($K$576,'03_Thresholds_Archetypes'!$A:$M,10,FALSE))</f>
        <v>#N/A</v>
      </c>
      <c r="V576" t="e">
        <f>IF($K$576="","",VLOOKUP($K$576,'03_Thresholds_Archetypes'!$A:$M,11,FALSE))</f>
        <v>#N/A</v>
      </c>
      <c r="W576" t="e">
        <f>IF($K$576="","",VLOOKUP($K$576,'03_Thresholds_Archetypes'!$A:$M,12,FALSE))</f>
        <v>#N/A</v>
      </c>
      <c r="X576" t="e">
        <f>IF($K$576="","",VLOOKUP($K$576,'03_Thresholds_Archetypes'!$A:$M,13,FALSE))</f>
        <v>#N/A</v>
      </c>
      <c r="Y576" t="e">
        <f>IF($K$576="","",LOOKUP($L576,$M576:$R576,$S576:$X576))</f>
        <v>#N/A</v>
      </c>
      <c r="Z576">
        <f>IFERROR(VLOOKUP($A$576,'02_Benchmarks_by_NACE'!$A:$J,7,FALSE),"")</f>
        <v>0.66999999999999993</v>
      </c>
      <c r="AA576">
        <f>IFERROR(VLOOKUP($A$576,'02_Benchmarks_by_NACE'!$A:$J,8,FALSE),"")</f>
        <v>1</v>
      </c>
      <c r="AB576">
        <f>IFERROR(VLOOKUP($A$576,'02_Benchmarks_by_NACE'!$A:$J,9,FALSE),"")</f>
        <v>1</v>
      </c>
      <c r="AC576">
        <f>IF(Z576="","",IF(LOWER($G$576)="lower_is_better",IF($L576&lt;=Z576*0.4,3,IF($L576&lt;=Z576*0.7,2,IF($L576&lt;=Z576,0,IF($L576&lt;=AB576,-2,-3)))),IF($L576&gt;=Z576*1.6,3,IF($L576&gt;=Z576*1.3,2,IF($L576&gt;=Z576,0,IF($L576&gt;=Z576/2,-2,-3))))))</f>
        <v>-3</v>
      </c>
      <c r="AD576" t="e">
        <f>IF($K$576&lt;&gt;"",Y576,IF(Z576&lt;&gt;"",AC576,""))</f>
        <v>#N/A</v>
      </c>
      <c r="AE576" t="e">
        <f>IF(AD576="","",VLOOKUP(AD576,'04_WUStG_Mapping'!$A:$B,2,TRUE))</f>
        <v>#N/A</v>
      </c>
    </row>
    <row r="577" spans="1:31" x14ac:dyDescent="0.2">
      <c r="A577" t="s">
        <v>589</v>
      </c>
      <c r="B577" t="s">
        <v>658</v>
      </c>
      <c r="C577" t="s">
        <v>739</v>
      </c>
      <c r="D577" t="s">
        <v>928</v>
      </c>
      <c r="E577" t="s">
        <v>1510</v>
      </c>
      <c r="F577" t="s">
        <v>1607</v>
      </c>
      <c r="G577" t="s">
        <v>1626</v>
      </c>
      <c r="H577" t="s">
        <v>1661</v>
      </c>
      <c r="I577" t="s">
        <v>1685</v>
      </c>
      <c r="J577" t="s">
        <v>1700</v>
      </c>
      <c r="K577" t="s">
        <v>1774</v>
      </c>
      <c r="M577" t="e">
        <f>IF($K$577="","",VLOOKUP($K$577,'03_Thresholds_Archetypes'!$A:$M,2,FALSE))</f>
        <v>#N/A</v>
      </c>
      <c r="N577" t="e">
        <f>IF($K$577="","",VLOOKUP($K$577,'03_Thresholds_Archetypes'!$A:$M,3,FALSE))</f>
        <v>#N/A</v>
      </c>
      <c r="O577" t="e">
        <f>IF($K$577="","",VLOOKUP($K$577,'03_Thresholds_Archetypes'!$A:$M,4,FALSE))</f>
        <v>#N/A</v>
      </c>
      <c r="P577" t="e">
        <f>IF($K$577="","",VLOOKUP($K$577,'03_Thresholds_Archetypes'!$A:$M,5,FALSE))</f>
        <v>#N/A</v>
      </c>
      <c r="Q577" t="e">
        <f>IF($K$577="","",VLOOKUP($K$577,'03_Thresholds_Archetypes'!$A:$M,6,FALSE))</f>
        <v>#N/A</v>
      </c>
      <c r="R577" t="e">
        <f>IF($K$577="","",VLOOKUP($K$577,'03_Thresholds_Archetypes'!$A:$M,7,FALSE))</f>
        <v>#N/A</v>
      </c>
      <c r="S577" t="e">
        <f>IF($K$577="","",VLOOKUP($K$577,'03_Thresholds_Archetypes'!$A:$M,8,FALSE))</f>
        <v>#N/A</v>
      </c>
      <c r="T577" t="e">
        <f>IF($K$577="","",VLOOKUP($K$577,'03_Thresholds_Archetypes'!$A:$M,9,FALSE))</f>
        <v>#N/A</v>
      </c>
      <c r="U577" t="e">
        <f>IF($K$577="","",VLOOKUP($K$577,'03_Thresholds_Archetypes'!$A:$M,10,FALSE))</f>
        <v>#N/A</v>
      </c>
      <c r="V577" t="e">
        <f>IF($K$577="","",VLOOKUP($K$577,'03_Thresholds_Archetypes'!$A:$M,11,FALSE))</f>
        <v>#N/A</v>
      </c>
      <c r="W577" t="e">
        <f>IF($K$577="","",VLOOKUP($K$577,'03_Thresholds_Archetypes'!$A:$M,12,FALSE))</f>
        <v>#N/A</v>
      </c>
      <c r="X577" t="e">
        <f>IF($K$577="","",VLOOKUP($K$577,'03_Thresholds_Archetypes'!$A:$M,13,FALSE))</f>
        <v>#N/A</v>
      </c>
      <c r="Y577" t="e">
        <f>IF($K$577="","",LOOKUP($L577,$M577:$R577,$S577:$X577))</f>
        <v>#N/A</v>
      </c>
      <c r="Z577">
        <f>IFERROR(VLOOKUP($A$577,'02_Benchmarks_by_NACE'!$A:$J,7,FALSE),"")</f>
        <v>0.5</v>
      </c>
      <c r="AA577">
        <f>IFERROR(VLOOKUP($A$577,'02_Benchmarks_by_NACE'!$A:$J,8,FALSE),"")</f>
        <v>0.75</v>
      </c>
      <c r="AB577">
        <f>IFERROR(VLOOKUP($A$577,'02_Benchmarks_by_NACE'!$A:$J,9,FALSE),"")</f>
        <v>0.9</v>
      </c>
      <c r="AC577">
        <f>IF(Z577="","",IF(LOWER($G$577)="lower_is_better",IF($L577&lt;=Z577*0.4,3,IF($L577&lt;=Z577*0.7,2,IF($L577&lt;=Z577,0,IF($L577&lt;=AB577,-2,-3)))),IF($L577&gt;=Z577*1.6,3,IF($L577&gt;=Z577*1.3,2,IF($L577&gt;=Z577,0,IF($L577&gt;=Z577/2,-2,-3))))))</f>
        <v>-3</v>
      </c>
      <c r="AD577" t="e">
        <f>IF($K$577&lt;&gt;"",Y577,IF(Z577&lt;&gt;"",AC577,""))</f>
        <v>#N/A</v>
      </c>
      <c r="AE577" t="e">
        <f>IF(AD577="","",VLOOKUP(AD577,'04_WUStG_Mapping'!$A:$B,2,TRUE))</f>
        <v>#N/A</v>
      </c>
    </row>
    <row r="578" spans="1:31" x14ac:dyDescent="0.2">
      <c r="A578" t="s">
        <v>590</v>
      </c>
      <c r="B578" t="s">
        <v>658</v>
      </c>
      <c r="C578" t="s">
        <v>739</v>
      </c>
      <c r="D578" t="s">
        <v>929</v>
      </c>
      <c r="E578" t="s">
        <v>1511</v>
      </c>
      <c r="F578" t="s">
        <v>1602</v>
      </c>
      <c r="G578" t="s">
        <v>1626</v>
      </c>
      <c r="H578" t="s">
        <v>1655</v>
      </c>
      <c r="I578" t="s">
        <v>1683</v>
      </c>
      <c r="J578" t="s">
        <v>1698</v>
      </c>
      <c r="K578" t="s">
        <v>1753</v>
      </c>
      <c r="M578">
        <f>IF($K$578="","",VLOOKUP($K$578,'03_Thresholds_Archetypes'!$A:$M,2,FALSE))</f>
        <v>0</v>
      </c>
      <c r="N578">
        <f>IF($K$578="","",VLOOKUP($K$578,'03_Thresholds_Archetypes'!$A:$M,3,FALSE))</f>
        <v>30</v>
      </c>
      <c r="O578">
        <f>IF($K$578="","",VLOOKUP($K$578,'03_Thresholds_Archetypes'!$A:$M,4,FALSE))</f>
        <v>50</v>
      </c>
      <c r="P578">
        <f>IF($K$578="","",VLOOKUP($K$578,'03_Thresholds_Archetypes'!$A:$M,5,FALSE))</f>
        <v>70</v>
      </c>
      <c r="Q578">
        <f>IF($K$578="","",VLOOKUP($K$578,'03_Thresholds_Archetypes'!$A:$M,6,FALSE))</f>
        <v>90</v>
      </c>
      <c r="R578">
        <f>IF($K$578="","",VLOOKUP($K$578,'03_Thresholds_Archetypes'!$A:$M,7,FALSE))</f>
        <v>1000000000</v>
      </c>
      <c r="S578">
        <f>IF($K$578="","",VLOOKUP($K$578,'03_Thresholds_Archetypes'!$A:$M,8,FALSE))</f>
        <v>-3</v>
      </c>
      <c r="T578">
        <f>IF($K$578="","",VLOOKUP($K$578,'03_Thresholds_Archetypes'!$A:$M,9,FALSE))</f>
        <v>-2</v>
      </c>
      <c r="U578">
        <f>IF($K$578="","",VLOOKUP($K$578,'03_Thresholds_Archetypes'!$A:$M,10,FALSE))</f>
        <v>0</v>
      </c>
      <c r="V578">
        <f>IF($K$578="","",VLOOKUP($K$578,'03_Thresholds_Archetypes'!$A:$M,11,FALSE))</f>
        <v>2</v>
      </c>
      <c r="W578">
        <f>IF($K$578="","",VLOOKUP($K$578,'03_Thresholds_Archetypes'!$A:$M,12,FALSE))</f>
        <v>3</v>
      </c>
      <c r="X578">
        <f>IF($K$578="","",VLOOKUP($K$578,'03_Thresholds_Archetypes'!$A:$M,13,FALSE))</f>
        <v>3</v>
      </c>
      <c r="Y578">
        <f>IF($K$578="","",LOOKUP($L578,$M578:$R578,$S578:$X578))</f>
        <v>-3</v>
      </c>
      <c r="Z578">
        <f>IFERROR(VLOOKUP($A$578,'02_Benchmarks_by_NACE'!$A:$J,7,FALSE),"")</f>
        <v>59.5</v>
      </c>
      <c r="AA578">
        <f>IFERROR(VLOOKUP($A$578,'02_Benchmarks_by_NACE'!$A:$J,8,FALSE),"")</f>
        <v>89.25</v>
      </c>
      <c r="AB578">
        <f>IFERROR(VLOOKUP($A$578,'02_Benchmarks_by_NACE'!$A:$J,9,FALSE),"")</f>
        <v>100</v>
      </c>
      <c r="AC578">
        <f>IF(Z578="","",IF(LOWER($G$578)="lower_is_better",IF($L578&lt;=Z578*0.4,3,IF($L578&lt;=Z578*0.7,2,IF($L578&lt;=Z578,0,IF($L578&lt;=AB578,-2,-3)))),IF($L578&gt;=Z578*1.6,3,IF($L578&gt;=Z578*1.3,2,IF($L578&gt;=Z578,0,IF($L578&gt;=Z578/2,-2,-3))))))</f>
        <v>-3</v>
      </c>
      <c r="AD578">
        <f>IF($K$578&lt;&gt;"",Y578,IF(Z578&lt;&gt;"",AC578,""))</f>
        <v>-3</v>
      </c>
      <c r="AE578">
        <f>IF(AD578="","",VLOOKUP(AD578,'04_WUStG_Mapping'!$A:$B,2,TRUE))</f>
        <v>25</v>
      </c>
    </row>
    <row r="579" spans="1:31" x14ac:dyDescent="0.2">
      <c r="A579" t="s">
        <v>591</v>
      </c>
      <c r="B579" t="s">
        <v>658</v>
      </c>
      <c r="C579" t="s">
        <v>739</v>
      </c>
      <c r="D579" t="s">
        <v>929</v>
      </c>
      <c r="E579" t="s">
        <v>1512</v>
      </c>
      <c r="F579" t="s">
        <v>1604</v>
      </c>
      <c r="G579" t="s">
        <v>1626</v>
      </c>
      <c r="H579" t="s">
        <v>1657</v>
      </c>
      <c r="I579" t="s">
        <v>1683</v>
      </c>
      <c r="J579" t="s">
        <v>1698</v>
      </c>
      <c r="K579" t="s">
        <v>1753</v>
      </c>
      <c r="M579">
        <f>IF($K$579="","",VLOOKUP($K$579,'03_Thresholds_Archetypes'!$A:$M,2,FALSE))</f>
        <v>0</v>
      </c>
      <c r="N579">
        <f>IF($K$579="","",VLOOKUP($K$579,'03_Thresholds_Archetypes'!$A:$M,3,FALSE))</f>
        <v>30</v>
      </c>
      <c r="O579">
        <f>IF($K$579="","",VLOOKUP($K$579,'03_Thresholds_Archetypes'!$A:$M,4,FALSE))</f>
        <v>50</v>
      </c>
      <c r="P579">
        <f>IF($K$579="","",VLOOKUP($K$579,'03_Thresholds_Archetypes'!$A:$M,5,FALSE))</f>
        <v>70</v>
      </c>
      <c r="Q579">
        <f>IF($K$579="","",VLOOKUP($K$579,'03_Thresholds_Archetypes'!$A:$M,6,FALSE))</f>
        <v>90</v>
      </c>
      <c r="R579">
        <f>IF($K$579="","",VLOOKUP($K$579,'03_Thresholds_Archetypes'!$A:$M,7,FALSE))</f>
        <v>1000000000</v>
      </c>
      <c r="S579">
        <f>IF($K$579="","",VLOOKUP($K$579,'03_Thresholds_Archetypes'!$A:$M,8,FALSE))</f>
        <v>-3</v>
      </c>
      <c r="T579">
        <f>IF($K$579="","",VLOOKUP($K$579,'03_Thresholds_Archetypes'!$A:$M,9,FALSE))</f>
        <v>-2</v>
      </c>
      <c r="U579">
        <f>IF($K$579="","",VLOOKUP($K$579,'03_Thresholds_Archetypes'!$A:$M,10,FALSE))</f>
        <v>0</v>
      </c>
      <c r="V579">
        <f>IF($K$579="","",VLOOKUP($K$579,'03_Thresholds_Archetypes'!$A:$M,11,FALSE))</f>
        <v>2</v>
      </c>
      <c r="W579">
        <f>IF($K$579="","",VLOOKUP($K$579,'03_Thresholds_Archetypes'!$A:$M,12,FALSE))</f>
        <v>3</v>
      </c>
      <c r="X579">
        <f>IF($K$579="","",VLOOKUP($K$579,'03_Thresholds_Archetypes'!$A:$M,13,FALSE))</f>
        <v>3</v>
      </c>
      <c r="Y579">
        <f>IF($K$579="","",LOOKUP($L579,$M579:$R579,$S579:$X579))</f>
        <v>-3</v>
      </c>
      <c r="Z579">
        <f>IFERROR(VLOOKUP($A$579,'02_Benchmarks_by_NACE'!$A:$J,7,FALSE),"")</f>
        <v>82</v>
      </c>
      <c r="AA579">
        <f>IFERROR(VLOOKUP($A$579,'02_Benchmarks_by_NACE'!$A:$J,8,FALSE),"")</f>
        <v>100</v>
      </c>
      <c r="AB579">
        <f>IFERROR(VLOOKUP($A$579,'02_Benchmarks_by_NACE'!$A:$J,9,FALSE),"")</f>
        <v>100</v>
      </c>
      <c r="AC579">
        <f>IF(Z579="","",IF(LOWER($G$579)="lower_is_better",IF($L579&lt;=Z579*0.4,3,IF($L579&lt;=Z579*0.7,2,IF($L579&lt;=Z579,0,IF($L579&lt;=AB579,-2,-3)))),IF($L579&gt;=Z579*1.6,3,IF($L579&gt;=Z579*1.3,2,IF($L579&gt;=Z579,0,IF($L579&gt;=Z579/2,-2,-3))))))</f>
        <v>-3</v>
      </c>
      <c r="AD579">
        <f>IF($K$579&lt;&gt;"",Y579,IF(Z579&lt;&gt;"",AC579,""))</f>
        <v>-3</v>
      </c>
      <c r="AE579">
        <f>IF(AD579="","",VLOOKUP(AD579,'04_WUStG_Mapping'!$A:$B,2,TRUE))</f>
        <v>25</v>
      </c>
    </row>
    <row r="580" spans="1:31" x14ac:dyDescent="0.2">
      <c r="A580" t="s">
        <v>592</v>
      </c>
      <c r="B580" t="s">
        <v>658</v>
      </c>
      <c r="C580" t="s">
        <v>739</v>
      </c>
      <c r="D580" t="s">
        <v>929</v>
      </c>
      <c r="E580" t="s">
        <v>1513</v>
      </c>
      <c r="F580" t="s">
        <v>1605</v>
      </c>
      <c r="G580" t="s">
        <v>1626</v>
      </c>
      <c r="H580" t="s">
        <v>1658</v>
      </c>
      <c r="I580" t="s">
        <v>1684</v>
      </c>
      <c r="J580" t="s">
        <v>1698</v>
      </c>
      <c r="K580" t="s">
        <v>1753</v>
      </c>
      <c r="M580">
        <f>IF($K$580="","",VLOOKUP($K$580,'03_Thresholds_Archetypes'!$A:$M,2,FALSE))</f>
        <v>0</v>
      </c>
      <c r="N580">
        <f>IF($K$580="","",VLOOKUP($K$580,'03_Thresholds_Archetypes'!$A:$M,3,FALSE))</f>
        <v>30</v>
      </c>
      <c r="O580">
        <f>IF($K$580="","",VLOOKUP($K$580,'03_Thresholds_Archetypes'!$A:$M,4,FALSE))</f>
        <v>50</v>
      </c>
      <c r="P580">
        <f>IF($K$580="","",VLOOKUP($K$580,'03_Thresholds_Archetypes'!$A:$M,5,FALSE))</f>
        <v>70</v>
      </c>
      <c r="Q580">
        <f>IF($K$580="","",VLOOKUP($K$580,'03_Thresholds_Archetypes'!$A:$M,6,FALSE))</f>
        <v>90</v>
      </c>
      <c r="R580">
        <f>IF($K$580="","",VLOOKUP($K$580,'03_Thresholds_Archetypes'!$A:$M,7,FALSE))</f>
        <v>1000000000</v>
      </c>
      <c r="S580">
        <f>IF($K$580="","",VLOOKUP($K$580,'03_Thresholds_Archetypes'!$A:$M,8,FALSE))</f>
        <v>-3</v>
      </c>
      <c r="T580">
        <f>IF($K$580="","",VLOOKUP($K$580,'03_Thresholds_Archetypes'!$A:$M,9,FALSE))</f>
        <v>-2</v>
      </c>
      <c r="U580">
        <f>IF($K$580="","",VLOOKUP($K$580,'03_Thresholds_Archetypes'!$A:$M,10,FALSE))</f>
        <v>0</v>
      </c>
      <c r="V580">
        <f>IF($K$580="","",VLOOKUP($K$580,'03_Thresholds_Archetypes'!$A:$M,11,FALSE))</f>
        <v>2</v>
      </c>
      <c r="W580">
        <f>IF($K$580="","",VLOOKUP($K$580,'03_Thresholds_Archetypes'!$A:$M,12,FALSE))</f>
        <v>3</v>
      </c>
      <c r="X580">
        <f>IF($K$580="","",VLOOKUP($K$580,'03_Thresholds_Archetypes'!$A:$M,13,FALSE))</f>
        <v>3</v>
      </c>
      <c r="Y580">
        <f>IF($K$580="","",LOOKUP($L580,$M580:$R580,$S580:$X580))</f>
        <v>-3</v>
      </c>
      <c r="Z580">
        <f>IFERROR(VLOOKUP($A$580,'02_Benchmarks_by_NACE'!$A:$J,7,FALSE),"")</f>
        <v>49.5</v>
      </c>
      <c r="AA580">
        <f>IFERROR(VLOOKUP($A$580,'02_Benchmarks_by_NACE'!$A:$J,8,FALSE),"")</f>
        <v>74.25</v>
      </c>
      <c r="AB580">
        <f>IFERROR(VLOOKUP($A$580,'02_Benchmarks_by_NACE'!$A:$J,9,FALSE),"")</f>
        <v>100</v>
      </c>
      <c r="AC580">
        <f>IF(Z580="","",IF(LOWER($G$580)="lower_is_better",IF($L580&lt;=Z580*0.4,3,IF($L580&lt;=Z580*0.7,2,IF($L580&lt;=Z580,0,IF($L580&lt;=AB580,-2,-3)))),IF($L580&gt;=Z580*1.6,3,IF($L580&gt;=Z580*1.3,2,IF($L580&gt;=Z580,0,IF($L580&gt;=Z580/2,-2,-3))))))</f>
        <v>-3</v>
      </c>
      <c r="AD580">
        <f>IF($K$580&lt;&gt;"",Y580,IF(Z580&lt;&gt;"",AC580,""))</f>
        <v>-3</v>
      </c>
      <c r="AE580">
        <f>IF(AD580="","",VLOOKUP(AD580,'04_WUStG_Mapping'!$A:$B,2,TRUE))</f>
        <v>25</v>
      </c>
    </row>
    <row r="581" spans="1:31" x14ac:dyDescent="0.2">
      <c r="A581" t="s">
        <v>593</v>
      </c>
      <c r="B581" t="s">
        <v>658</v>
      </c>
      <c r="C581" t="s">
        <v>739</v>
      </c>
      <c r="D581" t="s">
        <v>930</v>
      </c>
      <c r="E581" t="s">
        <v>1514</v>
      </c>
      <c r="F581" t="s">
        <v>1602</v>
      </c>
      <c r="G581" t="s">
        <v>1626</v>
      </c>
      <c r="H581" t="s">
        <v>1666</v>
      </c>
      <c r="I581" t="s">
        <v>1692</v>
      </c>
      <c r="J581" t="s">
        <v>1710</v>
      </c>
      <c r="K581" t="s">
        <v>1753</v>
      </c>
      <c r="M581">
        <f>IF($K$581="","",VLOOKUP($K$581,'03_Thresholds_Archetypes'!$A:$M,2,FALSE))</f>
        <v>0</v>
      </c>
      <c r="N581">
        <f>IF($K$581="","",VLOOKUP($K$581,'03_Thresholds_Archetypes'!$A:$M,3,FALSE))</f>
        <v>30</v>
      </c>
      <c r="O581">
        <f>IF($K$581="","",VLOOKUP($K$581,'03_Thresholds_Archetypes'!$A:$M,4,FALSE))</f>
        <v>50</v>
      </c>
      <c r="P581">
        <f>IF($K$581="","",VLOOKUP($K$581,'03_Thresholds_Archetypes'!$A:$M,5,FALSE))</f>
        <v>70</v>
      </c>
      <c r="Q581">
        <f>IF($K$581="","",VLOOKUP($K$581,'03_Thresholds_Archetypes'!$A:$M,6,FALSE))</f>
        <v>90</v>
      </c>
      <c r="R581">
        <f>IF($K$581="","",VLOOKUP($K$581,'03_Thresholds_Archetypes'!$A:$M,7,FALSE))</f>
        <v>1000000000</v>
      </c>
      <c r="S581">
        <f>IF($K$581="","",VLOOKUP($K$581,'03_Thresholds_Archetypes'!$A:$M,8,FALSE))</f>
        <v>-3</v>
      </c>
      <c r="T581">
        <f>IF($K$581="","",VLOOKUP($K$581,'03_Thresholds_Archetypes'!$A:$M,9,FALSE))</f>
        <v>-2</v>
      </c>
      <c r="U581">
        <f>IF($K$581="","",VLOOKUP($K$581,'03_Thresholds_Archetypes'!$A:$M,10,FALSE))</f>
        <v>0</v>
      </c>
      <c r="V581">
        <f>IF($K$581="","",VLOOKUP($K$581,'03_Thresholds_Archetypes'!$A:$M,11,FALSE))</f>
        <v>2</v>
      </c>
      <c r="W581">
        <f>IF($K$581="","",VLOOKUP($K$581,'03_Thresholds_Archetypes'!$A:$M,12,FALSE))</f>
        <v>3</v>
      </c>
      <c r="X581">
        <f>IF($K$581="","",VLOOKUP($K$581,'03_Thresholds_Archetypes'!$A:$M,13,FALSE))</f>
        <v>3</v>
      </c>
      <c r="Y581">
        <f>IF($K$581="","",LOOKUP($L581,$M581:$R581,$S581:$X581))</f>
        <v>-3</v>
      </c>
      <c r="Z581">
        <f>IFERROR(VLOOKUP($A$581,'02_Benchmarks_by_NACE'!$A:$J,7,FALSE),"")</f>
        <v>50</v>
      </c>
      <c r="AA581">
        <f>IFERROR(VLOOKUP($A$581,'02_Benchmarks_by_NACE'!$A:$J,8,FALSE),"")</f>
        <v>75</v>
      </c>
      <c r="AB581">
        <f>IFERROR(VLOOKUP($A$581,'02_Benchmarks_by_NACE'!$A:$J,9,FALSE),"")</f>
        <v>100</v>
      </c>
      <c r="AC581">
        <f>IF(Z581="","",IF(LOWER($G$581)="lower_is_better",IF($L581&lt;=Z581*0.4,3,IF($L581&lt;=Z581*0.7,2,IF($L581&lt;=Z581,0,IF($L581&lt;=AB581,-2,-3)))),IF($L581&gt;=Z581*1.6,3,IF($L581&gt;=Z581*1.3,2,IF($L581&gt;=Z581,0,IF($L581&gt;=Z581/2,-2,-3))))))</f>
        <v>-3</v>
      </c>
      <c r="AD581">
        <f>IF($K$581&lt;&gt;"",Y581,IF(Z581&lt;&gt;"",AC581,""))</f>
        <v>-3</v>
      </c>
      <c r="AE581">
        <f>IF(AD581="","",VLOOKUP(AD581,'04_WUStG_Mapping'!$A:$B,2,TRUE))</f>
        <v>25</v>
      </c>
    </row>
    <row r="582" spans="1:31" x14ac:dyDescent="0.2">
      <c r="A582" t="s">
        <v>594</v>
      </c>
      <c r="B582" t="s">
        <v>658</v>
      </c>
      <c r="C582" t="s">
        <v>739</v>
      </c>
      <c r="D582" t="s">
        <v>930</v>
      </c>
      <c r="E582" t="s">
        <v>1515</v>
      </c>
      <c r="F582" t="s">
        <v>1618</v>
      </c>
      <c r="G582" t="s">
        <v>1627</v>
      </c>
      <c r="H582" t="s">
        <v>1665</v>
      </c>
      <c r="I582" t="s">
        <v>1692</v>
      </c>
      <c r="J582" t="s">
        <v>1700</v>
      </c>
      <c r="K582" t="s">
        <v>1775</v>
      </c>
      <c r="M582" t="e">
        <f>IF($K$582="","",VLOOKUP($K$582,'03_Thresholds_Archetypes'!$A:$M,2,FALSE))</f>
        <v>#N/A</v>
      </c>
      <c r="N582" t="e">
        <f>IF($K$582="","",VLOOKUP($K$582,'03_Thresholds_Archetypes'!$A:$M,3,FALSE))</f>
        <v>#N/A</v>
      </c>
      <c r="O582" t="e">
        <f>IF($K$582="","",VLOOKUP($K$582,'03_Thresholds_Archetypes'!$A:$M,4,FALSE))</f>
        <v>#N/A</v>
      </c>
      <c r="P582" t="e">
        <f>IF($K$582="","",VLOOKUP($K$582,'03_Thresholds_Archetypes'!$A:$M,5,FALSE))</f>
        <v>#N/A</v>
      </c>
      <c r="Q582" t="e">
        <f>IF($K$582="","",VLOOKUP($K$582,'03_Thresholds_Archetypes'!$A:$M,6,FALSE))</f>
        <v>#N/A</v>
      </c>
      <c r="R582" t="e">
        <f>IF($K$582="","",VLOOKUP($K$582,'03_Thresholds_Archetypes'!$A:$M,7,FALSE))</f>
        <v>#N/A</v>
      </c>
      <c r="S582" t="e">
        <f>IF($K$582="","",VLOOKUP($K$582,'03_Thresholds_Archetypes'!$A:$M,8,FALSE))</f>
        <v>#N/A</v>
      </c>
      <c r="T582" t="e">
        <f>IF($K$582="","",VLOOKUP($K$582,'03_Thresholds_Archetypes'!$A:$M,9,FALSE))</f>
        <v>#N/A</v>
      </c>
      <c r="U582" t="e">
        <f>IF($K$582="","",VLOOKUP($K$582,'03_Thresholds_Archetypes'!$A:$M,10,FALSE))</f>
        <v>#N/A</v>
      </c>
      <c r="V582" t="e">
        <f>IF($K$582="","",VLOOKUP($K$582,'03_Thresholds_Archetypes'!$A:$M,11,FALSE))</f>
        <v>#N/A</v>
      </c>
      <c r="W582" t="e">
        <f>IF($K$582="","",VLOOKUP($K$582,'03_Thresholds_Archetypes'!$A:$M,12,FALSE))</f>
        <v>#N/A</v>
      </c>
      <c r="X582" t="e">
        <f>IF($K$582="","",VLOOKUP($K$582,'03_Thresholds_Archetypes'!$A:$M,13,FALSE))</f>
        <v>#N/A</v>
      </c>
      <c r="Y582" t="e">
        <f>IF($K$582="","",LOOKUP($L582,$M582:$R582,$S582:$X582))</f>
        <v>#N/A</v>
      </c>
      <c r="Z582">
        <f>IFERROR(VLOOKUP($A$582,'02_Benchmarks_by_NACE'!$A:$J,7,FALSE),"")</f>
        <v>1</v>
      </c>
      <c r="AA582">
        <f>IFERROR(VLOOKUP($A$582,'02_Benchmarks_by_NACE'!$A:$J,8,FALSE),"")</f>
        <v>1.5</v>
      </c>
      <c r="AB582">
        <f>IFERROR(VLOOKUP($A$582,'02_Benchmarks_by_NACE'!$A:$J,9,FALSE),"")</f>
        <v>2.5</v>
      </c>
      <c r="AC582">
        <f>IF(Z582="","",IF(LOWER($G$582)="lower_is_better",IF($L582&lt;=Z582*0.4,3,IF($L582&lt;=Z582*0.7,2,IF($L582&lt;=Z582,0,IF($L582&lt;=AB582,-2,-3)))),IF($L582&gt;=Z582*1.6,3,IF($L582&gt;=Z582*1.3,2,IF($L582&gt;=Z582,0,IF($L582&gt;=Z582/2,-2,-3))))))</f>
        <v>3</v>
      </c>
      <c r="AD582" t="e">
        <f>IF($K$582&lt;&gt;"",Y582,IF(Z582&lt;&gt;"",AC582,""))</f>
        <v>#N/A</v>
      </c>
      <c r="AE582" t="e">
        <f>IF(AD582="","",VLOOKUP(AD582,'04_WUStG_Mapping'!$A:$B,2,TRUE))</f>
        <v>#N/A</v>
      </c>
    </row>
    <row r="583" spans="1:31" x14ac:dyDescent="0.2">
      <c r="A583" t="s">
        <v>595</v>
      </c>
      <c r="B583" t="s">
        <v>658</v>
      </c>
      <c r="C583" t="s">
        <v>739</v>
      </c>
      <c r="D583" t="s">
        <v>930</v>
      </c>
      <c r="E583" t="s">
        <v>1516</v>
      </c>
      <c r="F583" t="s">
        <v>1619</v>
      </c>
      <c r="G583" t="s">
        <v>1627</v>
      </c>
      <c r="H583" t="s">
        <v>1677</v>
      </c>
      <c r="I583" t="s">
        <v>1692</v>
      </c>
      <c r="J583" t="s">
        <v>1711</v>
      </c>
      <c r="K583" t="s">
        <v>1757</v>
      </c>
      <c r="M583">
        <f>IF($K$583="","",VLOOKUP($K$583,'03_Thresholds_Archetypes'!$A:$M,2,FALSE))</f>
        <v>0</v>
      </c>
      <c r="N583">
        <f>IF($K$583="","",VLOOKUP($K$583,'03_Thresholds_Archetypes'!$A:$M,3,FALSE))</f>
        <v>1.2</v>
      </c>
      <c r="O583">
        <f>IF($K$583="","",VLOOKUP($K$583,'03_Thresholds_Archetypes'!$A:$M,4,FALSE))</f>
        <v>1.4</v>
      </c>
      <c r="P583">
        <f>IF($K$583="","",VLOOKUP($K$583,'03_Thresholds_Archetypes'!$A:$M,5,FALSE))</f>
        <v>1.6</v>
      </c>
      <c r="Q583">
        <f>IF($K$583="","",VLOOKUP($K$583,'03_Thresholds_Archetypes'!$A:$M,6,FALSE))</f>
        <v>1.8</v>
      </c>
      <c r="R583">
        <f>IF($K$583="","",VLOOKUP($K$583,'03_Thresholds_Archetypes'!$A:$M,7,FALSE))</f>
        <v>1000000000</v>
      </c>
      <c r="S583">
        <f>IF($K$583="","",VLOOKUP($K$583,'03_Thresholds_Archetypes'!$A:$M,8,FALSE))</f>
        <v>3</v>
      </c>
      <c r="T583">
        <f>IF($K$583="","",VLOOKUP($K$583,'03_Thresholds_Archetypes'!$A:$M,9,FALSE))</f>
        <v>2</v>
      </c>
      <c r="U583">
        <f>IF($K$583="","",VLOOKUP($K$583,'03_Thresholds_Archetypes'!$A:$M,10,FALSE))</f>
        <v>0</v>
      </c>
      <c r="V583">
        <f>IF($K$583="","",VLOOKUP($K$583,'03_Thresholds_Archetypes'!$A:$M,11,FALSE))</f>
        <v>-2</v>
      </c>
      <c r="W583">
        <f>IF($K$583="","",VLOOKUP($K$583,'03_Thresholds_Archetypes'!$A:$M,12,FALSE))</f>
        <v>-3</v>
      </c>
      <c r="X583">
        <f>IF($K$583="","",VLOOKUP($K$583,'03_Thresholds_Archetypes'!$A:$M,13,FALSE))</f>
        <v>-3</v>
      </c>
      <c r="Y583">
        <f>IF($K$583="","",LOOKUP($L583,$M583:$R583,$S583:$X583))</f>
        <v>3</v>
      </c>
      <c r="Z583">
        <f>IFERROR(VLOOKUP($A$583,'02_Benchmarks_by_NACE'!$A:$J,7,FALSE),"")</f>
        <v>1.5049999999999999</v>
      </c>
      <c r="AA583">
        <f>IFERROR(VLOOKUP($A$583,'02_Benchmarks_by_NACE'!$A:$J,8,FALSE),"")</f>
        <v>2.2574999999999998</v>
      </c>
      <c r="AB583">
        <f>IFERROR(VLOOKUP($A$583,'02_Benchmarks_by_NACE'!$A:$J,9,FALSE),"")</f>
        <v>3.7625000000000002</v>
      </c>
      <c r="AC583">
        <f>IF(Z583="","",IF(LOWER($G$583)="lower_is_better",IF($L583&lt;=Z583*0.4,3,IF($L583&lt;=Z583*0.7,2,IF($L583&lt;=Z583,0,IF($L583&lt;=AB583,-2,-3)))),IF($L583&gt;=Z583*1.6,3,IF($L583&gt;=Z583*1.3,2,IF($L583&gt;=Z583,0,IF($L583&gt;=Z583/2,-2,-3))))))</f>
        <v>3</v>
      </c>
      <c r="AD583">
        <f>IF($K$583&lt;&gt;"",Y583,IF(Z583&lt;&gt;"",AC583,""))</f>
        <v>3</v>
      </c>
      <c r="AE583">
        <f>IF(AD583="","",VLOOKUP(AD583,'04_WUStG_Mapping'!$A:$B,2,TRUE))</f>
        <v>0</v>
      </c>
    </row>
    <row r="584" spans="1:31" x14ac:dyDescent="0.2">
      <c r="A584" t="s">
        <v>596</v>
      </c>
      <c r="B584" t="s">
        <v>658</v>
      </c>
      <c r="C584" t="s">
        <v>739</v>
      </c>
      <c r="D584" t="s">
        <v>931</v>
      </c>
      <c r="E584" t="s">
        <v>1517</v>
      </c>
      <c r="F584" t="s">
        <v>1611</v>
      </c>
      <c r="G584" t="s">
        <v>1627</v>
      </c>
      <c r="H584" t="s">
        <v>1668</v>
      </c>
      <c r="I584" t="s">
        <v>1689</v>
      </c>
      <c r="J584" t="s">
        <v>1705</v>
      </c>
      <c r="K584" t="s">
        <v>1775</v>
      </c>
      <c r="M584" t="e">
        <f>IF($K$584="","",VLOOKUP($K$584,'03_Thresholds_Archetypes'!$A:$M,2,FALSE))</f>
        <v>#N/A</v>
      </c>
      <c r="N584" t="e">
        <f>IF($K$584="","",VLOOKUP($K$584,'03_Thresholds_Archetypes'!$A:$M,3,FALSE))</f>
        <v>#N/A</v>
      </c>
      <c r="O584" t="e">
        <f>IF($K$584="","",VLOOKUP($K$584,'03_Thresholds_Archetypes'!$A:$M,4,FALSE))</f>
        <v>#N/A</v>
      </c>
      <c r="P584" t="e">
        <f>IF($K$584="","",VLOOKUP($K$584,'03_Thresholds_Archetypes'!$A:$M,5,FALSE))</f>
        <v>#N/A</v>
      </c>
      <c r="Q584" t="e">
        <f>IF($K$584="","",VLOOKUP($K$584,'03_Thresholds_Archetypes'!$A:$M,6,FALSE))</f>
        <v>#N/A</v>
      </c>
      <c r="R584" t="e">
        <f>IF($K$584="","",VLOOKUP($K$584,'03_Thresholds_Archetypes'!$A:$M,7,FALSE))</f>
        <v>#N/A</v>
      </c>
      <c r="S584" t="e">
        <f>IF($K$584="","",VLOOKUP($K$584,'03_Thresholds_Archetypes'!$A:$M,8,FALSE))</f>
        <v>#N/A</v>
      </c>
      <c r="T584" t="e">
        <f>IF($K$584="","",VLOOKUP($K$584,'03_Thresholds_Archetypes'!$A:$M,9,FALSE))</f>
        <v>#N/A</v>
      </c>
      <c r="U584" t="e">
        <f>IF($K$584="","",VLOOKUP($K$584,'03_Thresholds_Archetypes'!$A:$M,10,FALSE))</f>
        <v>#N/A</v>
      </c>
      <c r="V584" t="e">
        <f>IF($K$584="","",VLOOKUP($K$584,'03_Thresholds_Archetypes'!$A:$M,11,FALSE))</f>
        <v>#N/A</v>
      </c>
      <c r="W584" t="e">
        <f>IF($K$584="","",VLOOKUP($K$584,'03_Thresholds_Archetypes'!$A:$M,12,FALSE))</f>
        <v>#N/A</v>
      </c>
      <c r="X584" t="e">
        <f>IF($K$584="","",VLOOKUP($K$584,'03_Thresholds_Archetypes'!$A:$M,13,FALSE))</f>
        <v>#N/A</v>
      </c>
      <c r="Y584" t="e">
        <f>IF($K$584="","",LOOKUP($L584,$M584:$R584,$S584:$X584))</f>
        <v>#N/A</v>
      </c>
      <c r="Z584">
        <f>IFERROR(VLOOKUP($A$584,'02_Benchmarks_by_NACE'!$A:$J,7,FALSE),"")</f>
        <v>1</v>
      </c>
      <c r="AA584">
        <f>IFERROR(VLOOKUP($A$584,'02_Benchmarks_by_NACE'!$A:$J,8,FALSE),"")</f>
        <v>1.5</v>
      </c>
      <c r="AB584">
        <f>IFERROR(VLOOKUP($A$584,'02_Benchmarks_by_NACE'!$A:$J,9,FALSE),"")</f>
        <v>2.5</v>
      </c>
      <c r="AC584">
        <f>IF(Z584="","",IF(LOWER($G$584)="lower_is_better",IF($L584&lt;=Z584*0.4,3,IF($L584&lt;=Z584*0.7,2,IF($L584&lt;=Z584,0,IF($L584&lt;=AB584,-2,-3)))),IF($L584&gt;=Z584*1.6,3,IF($L584&gt;=Z584*1.3,2,IF($L584&gt;=Z584,0,IF($L584&gt;=Z584/2,-2,-3))))))</f>
        <v>3</v>
      </c>
      <c r="AD584" t="e">
        <f>IF($K$584&lt;&gt;"",Y584,IF(Z584&lt;&gt;"",AC584,""))</f>
        <v>#N/A</v>
      </c>
      <c r="AE584" t="e">
        <f>IF(AD584="","",VLOOKUP(AD584,'04_WUStG_Mapping'!$A:$B,2,TRUE))</f>
        <v>#N/A</v>
      </c>
    </row>
    <row r="585" spans="1:31" x14ac:dyDescent="0.2">
      <c r="A585" t="s">
        <v>597</v>
      </c>
      <c r="B585" t="s">
        <v>658</v>
      </c>
      <c r="C585" t="s">
        <v>739</v>
      </c>
      <c r="D585" t="s">
        <v>931</v>
      </c>
      <c r="E585" t="s">
        <v>1518</v>
      </c>
      <c r="F585" t="s">
        <v>1612</v>
      </c>
      <c r="G585" t="s">
        <v>1626</v>
      </c>
      <c r="H585" t="s">
        <v>1669</v>
      </c>
      <c r="I585" t="s">
        <v>1689</v>
      </c>
      <c r="J585" t="s">
        <v>1706</v>
      </c>
      <c r="K585" t="s">
        <v>1754</v>
      </c>
      <c r="M585">
        <f>IF($K$585="","",VLOOKUP($K$585,'03_Thresholds_Archetypes'!$A:$M,2,FALSE))</f>
        <v>0</v>
      </c>
      <c r="N585">
        <f>IF($K$585="","",VLOOKUP($K$585,'03_Thresholds_Archetypes'!$A:$M,3,FALSE))</f>
        <v>0.4</v>
      </c>
      <c r="O585">
        <f>IF($K$585="","",VLOOKUP($K$585,'03_Thresholds_Archetypes'!$A:$M,4,FALSE))</f>
        <v>0.6</v>
      </c>
      <c r="P585">
        <f>IF($K$585="","",VLOOKUP($K$585,'03_Thresholds_Archetypes'!$A:$M,5,FALSE))</f>
        <v>0.75</v>
      </c>
      <c r="Q585">
        <f>IF($K$585="","",VLOOKUP($K$585,'03_Thresholds_Archetypes'!$A:$M,6,FALSE))</f>
        <v>0.9</v>
      </c>
      <c r="R585">
        <f>IF($K$585="","",VLOOKUP($K$585,'03_Thresholds_Archetypes'!$A:$M,7,FALSE))</f>
        <v>1000000000</v>
      </c>
      <c r="S585">
        <f>IF($K$585="","",VLOOKUP($K$585,'03_Thresholds_Archetypes'!$A:$M,8,FALSE))</f>
        <v>-3</v>
      </c>
      <c r="T585">
        <f>IF($K$585="","",VLOOKUP($K$585,'03_Thresholds_Archetypes'!$A:$M,9,FALSE))</f>
        <v>-2</v>
      </c>
      <c r="U585">
        <f>IF($K$585="","",VLOOKUP($K$585,'03_Thresholds_Archetypes'!$A:$M,10,FALSE))</f>
        <v>0</v>
      </c>
      <c r="V585">
        <f>IF($K$585="","",VLOOKUP($K$585,'03_Thresholds_Archetypes'!$A:$M,11,FALSE))</f>
        <v>2</v>
      </c>
      <c r="W585">
        <f>IF($K$585="","",VLOOKUP($K$585,'03_Thresholds_Archetypes'!$A:$M,12,FALSE))</f>
        <v>3</v>
      </c>
      <c r="X585">
        <f>IF($K$585="","",VLOOKUP($K$585,'03_Thresholds_Archetypes'!$A:$M,13,FALSE))</f>
        <v>3</v>
      </c>
      <c r="Y585">
        <f>IF($K$585="","",LOOKUP($L585,$M585:$R585,$S585:$X585))</f>
        <v>-3</v>
      </c>
      <c r="Z585">
        <f>IFERROR(VLOOKUP($A$585,'02_Benchmarks_by_NACE'!$A:$J,7,FALSE),"")</f>
        <v>4.95</v>
      </c>
      <c r="AA585">
        <f>IFERROR(VLOOKUP($A$585,'02_Benchmarks_by_NACE'!$A:$J,8,FALSE),"")</f>
        <v>1</v>
      </c>
      <c r="AB585">
        <f>IFERROR(VLOOKUP($A$585,'02_Benchmarks_by_NACE'!$A:$J,9,FALSE),"")</f>
        <v>1</v>
      </c>
      <c r="AC585">
        <f>IF(Z585="","",IF(LOWER($G$585)="lower_is_better",IF($L585&lt;=Z585*0.4,3,IF($L585&lt;=Z585*0.7,2,IF($L585&lt;=Z585,0,IF($L585&lt;=AB585,-2,-3)))),IF($L585&gt;=Z585*1.6,3,IF($L585&gt;=Z585*1.3,2,IF($L585&gt;=Z585,0,IF($L585&gt;=Z585/2,-2,-3))))))</f>
        <v>-3</v>
      </c>
      <c r="AD585">
        <f>IF($K$585&lt;&gt;"",Y585,IF(Z585&lt;&gt;"",AC585,""))</f>
        <v>-3</v>
      </c>
      <c r="AE585">
        <f>IF(AD585="","",VLOOKUP(AD585,'04_WUStG_Mapping'!$A:$B,2,TRUE))</f>
        <v>25</v>
      </c>
    </row>
    <row r="586" spans="1:31" x14ac:dyDescent="0.2">
      <c r="A586" t="s">
        <v>598</v>
      </c>
      <c r="B586" t="s">
        <v>658</v>
      </c>
      <c r="C586" t="s">
        <v>739</v>
      </c>
      <c r="D586" t="s">
        <v>931</v>
      </c>
      <c r="E586" t="s">
        <v>1519</v>
      </c>
      <c r="F586" t="s">
        <v>1602</v>
      </c>
      <c r="G586" t="s">
        <v>1626</v>
      </c>
      <c r="H586" t="s">
        <v>1670</v>
      </c>
      <c r="I586" t="s">
        <v>1688</v>
      </c>
      <c r="J586" t="s">
        <v>1700</v>
      </c>
      <c r="K586" t="s">
        <v>1753</v>
      </c>
      <c r="M586">
        <f>IF($K$586="","",VLOOKUP($K$586,'03_Thresholds_Archetypes'!$A:$M,2,FALSE))</f>
        <v>0</v>
      </c>
      <c r="N586">
        <f>IF($K$586="","",VLOOKUP($K$586,'03_Thresholds_Archetypes'!$A:$M,3,FALSE))</f>
        <v>30</v>
      </c>
      <c r="O586">
        <f>IF($K$586="","",VLOOKUP($K$586,'03_Thresholds_Archetypes'!$A:$M,4,FALSE))</f>
        <v>50</v>
      </c>
      <c r="P586">
        <f>IF($K$586="","",VLOOKUP($K$586,'03_Thresholds_Archetypes'!$A:$M,5,FALSE))</f>
        <v>70</v>
      </c>
      <c r="Q586">
        <f>IF($K$586="","",VLOOKUP($K$586,'03_Thresholds_Archetypes'!$A:$M,6,FALSE))</f>
        <v>90</v>
      </c>
      <c r="R586">
        <f>IF($K$586="","",VLOOKUP($K$586,'03_Thresholds_Archetypes'!$A:$M,7,FALSE))</f>
        <v>1000000000</v>
      </c>
      <c r="S586">
        <f>IF($K$586="","",VLOOKUP($K$586,'03_Thresholds_Archetypes'!$A:$M,8,FALSE))</f>
        <v>-3</v>
      </c>
      <c r="T586">
        <f>IF($K$586="","",VLOOKUP($K$586,'03_Thresholds_Archetypes'!$A:$M,9,FALSE))</f>
        <v>-2</v>
      </c>
      <c r="U586">
        <f>IF($K$586="","",VLOOKUP($K$586,'03_Thresholds_Archetypes'!$A:$M,10,FALSE))</f>
        <v>0</v>
      </c>
      <c r="V586">
        <f>IF($K$586="","",VLOOKUP($K$586,'03_Thresholds_Archetypes'!$A:$M,11,FALSE))</f>
        <v>2</v>
      </c>
      <c r="W586">
        <f>IF($K$586="","",VLOOKUP($K$586,'03_Thresholds_Archetypes'!$A:$M,12,FALSE))</f>
        <v>3</v>
      </c>
      <c r="X586">
        <f>IF($K$586="","",VLOOKUP($K$586,'03_Thresholds_Archetypes'!$A:$M,13,FALSE))</f>
        <v>3</v>
      </c>
      <c r="Y586">
        <f>IF($K$586="","",LOOKUP($L586,$M586:$R586,$S586:$X586))</f>
        <v>-3</v>
      </c>
      <c r="Z586">
        <f>IFERROR(VLOOKUP($A$586,'02_Benchmarks_by_NACE'!$A:$J,7,FALSE),"")</f>
        <v>39.5</v>
      </c>
      <c r="AA586">
        <f>IFERROR(VLOOKUP($A$586,'02_Benchmarks_by_NACE'!$A:$J,8,FALSE),"")</f>
        <v>59.25</v>
      </c>
      <c r="AB586">
        <f>IFERROR(VLOOKUP($A$586,'02_Benchmarks_by_NACE'!$A:$J,9,FALSE),"")</f>
        <v>98.75</v>
      </c>
      <c r="AC586">
        <f>IF(Z586="","",IF(LOWER($G$586)="lower_is_better",IF($L586&lt;=Z586*0.4,3,IF($L586&lt;=Z586*0.7,2,IF($L586&lt;=Z586,0,IF($L586&lt;=AB586,-2,-3)))),IF($L586&gt;=Z586*1.6,3,IF($L586&gt;=Z586*1.3,2,IF($L586&gt;=Z586,0,IF($L586&gt;=Z586/2,-2,-3))))))</f>
        <v>-3</v>
      </c>
      <c r="AD586">
        <f>IF($K$586&lt;&gt;"",Y586,IF(Z586&lt;&gt;"",AC586,""))</f>
        <v>-3</v>
      </c>
      <c r="AE586">
        <f>IF(AD586="","",VLOOKUP(AD586,'04_WUStG_Mapping'!$A:$B,2,TRUE))</f>
        <v>25</v>
      </c>
    </row>
    <row r="587" spans="1:31" x14ac:dyDescent="0.2">
      <c r="A587" t="s">
        <v>599</v>
      </c>
      <c r="B587" t="s">
        <v>659</v>
      </c>
      <c r="C587" t="s">
        <v>739</v>
      </c>
      <c r="D587" t="s">
        <v>932</v>
      </c>
      <c r="E587" t="s">
        <v>1520</v>
      </c>
      <c r="F587" t="s">
        <v>1607</v>
      </c>
      <c r="G587" t="s">
        <v>1626</v>
      </c>
      <c r="H587" t="s">
        <v>1662</v>
      </c>
      <c r="I587" t="s">
        <v>1686</v>
      </c>
      <c r="J587" t="s">
        <v>1700</v>
      </c>
      <c r="K587" t="s">
        <v>1774</v>
      </c>
      <c r="M587" t="e">
        <f>IF($K$587="","",VLOOKUP($K$587,'03_Thresholds_Archetypes'!$A:$M,2,FALSE))</f>
        <v>#N/A</v>
      </c>
      <c r="N587" t="e">
        <f>IF($K$587="","",VLOOKUP($K$587,'03_Thresholds_Archetypes'!$A:$M,3,FALSE))</f>
        <v>#N/A</v>
      </c>
      <c r="O587" t="e">
        <f>IF($K$587="","",VLOOKUP($K$587,'03_Thresholds_Archetypes'!$A:$M,4,FALSE))</f>
        <v>#N/A</v>
      </c>
      <c r="P587" t="e">
        <f>IF($K$587="","",VLOOKUP($K$587,'03_Thresholds_Archetypes'!$A:$M,5,FALSE))</f>
        <v>#N/A</v>
      </c>
      <c r="Q587" t="e">
        <f>IF($K$587="","",VLOOKUP($K$587,'03_Thresholds_Archetypes'!$A:$M,6,FALSE))</f>
        <v>#N/A</v>
      </c>
      <c r="R587" t="e">
        <f>IF($K$587="","",VLOOKUP($K$587,'03_Thresholds_Archetypes'!$A:$M,7,FALSE))</f>
        <v>#N/A</v>
      </c>
      <c r="S587" t="e">
        <f>IF($K$587="","",VLOOKUP($K$587,'03_Thresholds_Archetypes'!$A:$M,8,FALSE))</f>
        <v>#N/A</v>
      </c>
      <c r="T587" t="e">
        <f>IF($K$587="","",VLOOKUP($K$587,'03_Thresholds_Archetypes'!$A:$M,9,FALSE))</f>
        <v>#N/A</v>
      </c>
      <c r="U587" t="e">
        <f>IF($K$587="","",VLOOKUP($K$587,'03_Thresholds_Archetypes'!$A:$M,10,FALSE))</f>
        <v>#N/A</v>
      </c>
      <c r="V587" t="e">
        <f>IF($K$587="","",VLOOKUP($K$587,'03_Thresholds_Archetypes'!$A:$M,11,FALSE))</f>
        <v>#N/A</v>
      </c>
      <c r="W587" t="e">
        <f>IF($K$587="","",VLOOKUP($K$587,'03_Thresholds_Archetypes'!$A:$M,12,FALSE))</f>
        <v>#N/A</v>
      </c>
      <c r="X587" t="e">
        <f>IF($K$587="","",VLOOKUP($K$587,'03_Thresholds_Archetypes'!$A:$M,13,FALSE))</f>
        <v>#N/A</v>
      </c>
      <c r="Y587" t="e">
        <f>IF($K$587="","",LOOKUP($L587,$M587:$R587,$S587:$X587))</f>
        <v>#N/A</v>
      </c>
      <c r="Z587">
        <f>IFERROR(VLOOKUP($A$587,'02_Benchmarks_by_NACE'!$A:$J,7,FALSE),"")</f>
        <v>0.64500000000000002</v>
      </c>
      <c r="AA587">
        <f>IFERROR(VLOOKUP($A$587,'02_Benchmarks_by_NACE'!$A:$J,8,FALSE),"")</f>
        <v>0.96750000000000003</v>
      </c>
      <c r="AB587">
        <f>IFERROR(VLOOKUP($A$587,'02_Benchmarks_by_NACE'!$A:$J,9,FALSE),"")</f>
        <v>1</v>
      </c>
      <c r="AC587">
        <f>IF(Z587="","",IF(LOWER($G$587)="lower_is_better",IF($L587&lt;=Z587*0.4,3,IF($L587&lt;=Z587*0.7,2,IF($L587&lt;=Z587,0,IF($L587&lt;=AB587,-2,-3)))),IF($L587&gt;=Z587*1.6,3,IF($L587&gt;=Z587*1.3,2,IF($L587&gt;=Z587,0,IF($L587&gt;=Z587/2,-2,-3))))))</f>
        <v>-3</v>
      </c>
      <c r="AD587" t="e">
        <f>IF($K$587&lt;&gt;"",Y587,IF(Z587&lt;&gt;"",AC587,""))</f>
        <v>#N/A</v>
      </c>
      <c r="AE587" t="e">
        <f>IF(AD587="","",VLOOKUP(AD587,'04_WUStG_Mapping'!$A:$B,2,TRUE))</f>
        <v>#N/A</v>
      </c>
    </row>
    <row r="588" spans="1:31" x14ac:dyDescent="0.2">
      <c r="A588" t="s">
        <v>600</v>
      </c>
      <c r="B588" t="s">
        <v>659</v>
      </c>
      <c r="C588" t="s">
        <v>739</v>
      </c>
      <c r="D588" t="s">
        <v>932</v>
      </c>
      <c r="E588" t="s">
        <v>1521</v>
      </c>
      <c r="F588" t="s">
        <v>1602</v>
      </c>
      <c r="G588" t="s">
        <v>1627</v>
      </c>
      <c r="H588" t="s">
        <v>1663</v>
      </c>
      <c r="I588" t="s">
        <v>1632</v>
      </c>
      <c r="J588" t="s">
        <v>1700</v>
      </c>
      <c r="K588" t="s">
        <v>1775</v>
      </c>
      <c r="M588" t="e">
        <f>IF($K$588="","",VLOOKUP($K$588,'03_Thresholds_Archetypes'!$A:$M,2,FALSE))</f>
        <v>#N/A</v>
      </c>
      <c r="N588" t="e">
        <f>IF($K$588="","",VLOOKUP($K$588,'03_Thresholds_Archetypes'!$A:$M,3,FALSE))</f>
        <v>#N/A</v>
      </c>
      <c r="O588" t="e">
        <f>IF($K$588="","",VLOOKUP($K$588,'03_Thresholds_Archetypes'!$A:$M,4,FALSE))</f>
        <v>#N/A</v>
      </c>
      <c r="P588" t="e">
        <f>IF($K$588="","",VLOOKUP($K$588,'03_Thresholds_Archetypes'!$A:$M,5,FALSE))</f>
        <v>#N/A</v>
      </c>
      <c r="Q588" t="e">
        <f>IF($K$588="","",VLOOKUP($K$588,'03_Thresholds_Archetypes'!$A:$M,6,FALSE))</f>
        <v>#N/A</v>
      </c>
      <c r="R588" t="e">
        <f>IF($K$588="","",VLOOKUP($K$588,'03_Thresholds_Archetypes'!$A:$M,7,FALSE))</f>
        <v>#N/A</v>
      </c>
      <c r="S588" t="e">
        <f>IF($K$588="","",VLOOKUP($K$588,'03_Thresholds_Archetypes'!$A:$M,8,FALSE))</f>
        <v>#N/A</v>
      </c>
      <c r="T588" t="e">
        <f>IF($K$588="","",VLOOKUP($K$588,'03_Thresholds_Archetypes'!$A:$M,9,FALSE))</f>
        <v>#N/A</v>
      </c>
      <c r="U588" t="e">
        <f>IF($K$588="","",VLOOKUP($K$588,'03_Thresholds_Archetypes'!$A:$M,10,FALSE))</f>
        <v>#N/A</v>
      </c>
      <c r="V588" t="e">
        <f>IF($K$588="","",VLOOKUP($K$588,'03_Thresholds_Archetypes'!$A:$M,11,FALSE))</f>
        <v>#N/A</v>
      </c>
      <c r="W588" t="e">
        <f>IF($K$588="","",VLOOKUP($K$588,'03_Thresholds_Archetypes'!$A:$M,12,FALSE))</f>
        <v>#N/A</v>
      </c>
      <c r="X588" t="e">
        <f>IF($K$588="","",VLOOKUP($K$588,'03_Thresholds_Archetypes'!$A:$M,13,FALSE))</f>
        <v>#N/A</v>
      </c>
      <c r="Y588" t="e">
        <f>IF($K$588="","",LOOKUP($L588,$M588:$R588,$S588:$X588))</f>
        <v>#N/A</v>
      </c>
      <c r="Z588">
        <f>IFERROR(VLOOKUP($A$588,'02_Benchmarks_by_NACE'!$A:$J,7,FALSE),"")</f>
        <v>15.5</v>
      </c>
      <c r="AA588">
        <f>IFERROR(VLOOKUP($A$588,'02_Benchmarks_by_NACE'!$A:$J,8,FALSE),"")</f>
        <v>23.25</v>
      </c>
      <c r="AB588">
        <f>IFERROR(VLOOKUP($A$588,'02_Benchmarks_by_NACE'!$A:$J,9,FALSE),"")</f>
        <v>38.75</v>
      </c>
      <c r="AC588">
        <f>IF(Z588="","",IF(LOWER($G$588)="lower_is_better",IF($L588&lt;=Z588*0.4,3,IF($L588&lt;=Z588*0.7,2,IF($L588&lt;=Z588,0,IF($L588&lt;=AB588,-2,-3)))),IF($L588&gt;=Z588*1.6,3,IF($L588&gt;=Z588*1.3,2,IF($L588&gt;=Z588,0,IF($L588&gt;=Z588/2,-2,-3))))))</f>
        <v>3</v>
      </c>
      <c r="AD588" t="e">
        <f>IF($K$588&lt;&gt;"",Y588,IF(Z588&lt;&gt;"",AC588,""))</f>
        <v>#N/A</v>
      </c>
      <c r="AE588" t="e">
        <f>IF(AD588="","",VLOOKUP(AD588,'04_WUStG_Mapping'!$A:$B,2,TRUE))</f>
        <v>#N/A</v>
      </c>
    </row>
    <row r="589" spans="1:31" x14ac:dyDescent="0.2">
      <c r="A589" t="s">
        <v>601</v>
      </c>
      <c r="B589" t="s">
        <v>659</v>
      </c>
      <c r="C589" t="s">
        <v>739</v>
      </c>
      <c r="D589" t="s">
        <v>932</v>
      </c>
      <c r="E589" t="s">
        <v>1522</v>
      </c>
      <c r="F589" t="s">
        <v>1608</v>
      </c>
      <c r="G589" t="s">
        <v>1626</v>
      </c>
      <c r="H589" t="s">
        <v>1664</v>
      </c>
      <c r="I589" t="s">
        <v>1686</v>
      </c>
      <c r="J589" t="s">
        <v>1700</v>
      </c>
      <c r="K589" t="s">
        <v>1774</v>
      </c>
      <c r="M589" t="e">
        <f>IF($K$589="","",VLOOKUP($K$589,'03_Thresholds_Archetypes'!$A:$M,2,FALSE))</f>
        <v>#N/A</v>
      </c>
      <c r="N589" t="e">
        <f>IF($K$589="","",VLOOKUP($K$589,'03_Thresholds_Archetypes'!$A:$M,3,FALSE))</f>
        <v>#N/A</v>
      </c>
      <c r="O589" t="e">
        <f>IF($K$589="","",VLOOKUP($K$589,'03_Thresholds_Archetypes'!$A:$M,4,FALSE))</f>
        <v>#N/A</v>
      </c>
      <c r="P589" t="e">
        <f>IF($K$589="","",VLOOKUP($K$589,'03_Thresholds_Archetypes'!$A:$M,5,FALSE))</f>
        <v>#N/A</v>
      </c>
      <c r="Q589" t="e">
        <f>IF($K$589="","",VLOOKUP($K$589,'03_Thresholds_Archetypes'!$A:$M,6,FALSE))</f>
        <v>#N/A</v>
      </c>
      <c r="R589" t="e">
        <f>IF($K$589="","",VLOOKUP($K$589,'03_Thresholds_Archetypes'!$A:$M,7,FALSE))</f>
        <v>#N/A</v>
      </c>
      <c r="S589" t="e">
        <f>IF($K$589="","",VLOOKUP($K$589,'03_Thresholds_Archetypes'!$A:$M,8,FALSE))</f>
        <v>#N/A</v>
      </c>
      <c r="T589" t="e">
        <f>IF($K$589="","",VLOOKUP($K$589,'03_Thresholds_Archetypes'!$A:$M,9,FALSE))</f>
        <v>#N/A</v>
      </c>
      <c r="U589" t="e">
        <f>IF($K$589="","",VLOOKUP($K$589,'03_Thresholds_Archetypes'!$A:$M,10,FALSE))</f>
        <v>#N/A</v>
      </c>
      <c r="V589" t="e">
        <f>IF($K$589="","",VLOOKUP($K$589,'03_Thresholds_Archetypes'!$A:$M,11,FALSE))</f>
        <v>#N/A</v>
      </c>
      <c r="W589" t="e">
        <f>IF($K$589="","",VLOOKUP($K$589,'03_Thresholds_Archetypes'!$A:$M,12,FALSE))</f>
        <v>#N/A</v>
      </c>
      <c r="X589" t="e">
        <f>IF($K$589="","",VLOOKUP($K$589,'03_Thresholds_Archetypes'!$A:$M,13,FALSE))</f>
        <v>#N/A</v>
      </c>
      <c r="Y589" t="e">
        <f>IF($K$589="","",LOOKUP($L589,$M589:$R589,$S589:$X589))</f>
        <v>#N/A</v>
      </c>
      <c r="Z589">
        <f>IFERROR(VLOOKUP($A$589,'02_Benchmarks_by_NACE'!$A:$J,7,FALSE),"")</f>
        <v>1.5</v>
      </c>
      <c r="AA589">
        <f>IFERROR(VLOOKUP($A$589,'02_Benchmarks_by_NACE'!$A:$J,8,FALSE),"")</f>
        <v>2.25</v>
      </c>
      <c r="AB589">
        <f>IFERROR(VLOOKUP($A$589,'02_Benchmarks_by_NACE'!$A:$J,9,FALSE),"")</f>
        <v>3.75</v>
      </c>
      <c r="AC589">
        <f>IF(Z589="","",IF(LOWER($G$589)="lower_is_better",IF($L589&lt;=Z589*0.4,3,IF($L589&lt;=Z589*0.7,2,IF($L589&lt;=Z589,0,IF($L589&lt;=AB589,-2,-3)))),IF($L589&gt;=Z589*1.6,3,IF($L589&gt;=Z589*1.3,2,IF($L589&gt;=Z589,0,IF($L589&gt;=Z589/2,-2,-3))))))</f>
        <v>-3</v>
      </c>
      <c r="AD589" t="e">
        <f>IF($K$589&lt;&gt;"",Y589,IF(Z589&lt;&gt;"",AC589,""))</f>
        <v>#N/A</v>
      </c>
      <c r="AE589" t="e">
        <f>IF(AD589="","",VLOOKUP(AD589,'04_WUStG_Mapping'!$A:$B,2,TRUE))</f>
        <v>#N/A</v>
      </c>
    </row>
    <row r="590" spans="1:31" x14ac:dyDescent="0.2">
      <c r="A590" t="s">
        <v>602</v>
      </c>
      <c r="B590" t="s">
        <v>659</v>
      </c>
      <c r="C590" t="s">
        <v>739</v>
      </c>
      <c r="D590" t="s">
        <v>933</v>
      </c>
      <c r="E590" t="s">
        <v>1523</v>
      </c>
      <c r="F590" t="s">
        <v>1607</v>
      </c>
      <c r="G590" t="s">
        <v>1626</v>
      </c>
      <c r="H590" t="s">
        <v>1662</v>
      </c>
      <c r="I590" t="s">
        <v>1686</v>
      </c>
      <c r="J590" t="s">
        <v>1700</v>
      </c>
      <c r="K590" t="s">
        <v>1774</v>
      </c>
      <c r="M590" t="e">
        <f>IF($K$590="","",VLOOKUP($K$590,'03_Thresholds_Archetypes'!$A:$M,2,FALSE))</f>
        <v>#N/A</v>
      </c>
      <c r="N590" t="e">
        <f>IF($K$590="","",VLOOKUP($K$590,'03_Thresholds_Archetypes'!$A:$M,3,FALSE))</f>
        <v>#N/A</v>
      </c>
      <c r="O590" t="e">
        <f>IF($K$590="","",VLOOKUP($K$590,'03_Thresholds_Archetypes'!$A:$M,4,FALSE))</f>
        <v>#N/A</v>
      </c>
      <c r="P590" t="e">
        <f>IF($K$590="","",VLOOKUP($K$590,'03_Thresholds_Archetypes'!$A:$M,5,FALSE))</f>
        <v>#N/A</v>
      </c>
      <c r="Q590" t="e">
        <f>IF($K$590="","",VLOOKUP($K$590,'03_Thresholds_Archetypes'!$A:$M,6,FALSE))</f>
        <v>#N/A</v>
      </c>
      <c r="R590" t="e">
        <f>IF($K$590="","",VLOOKUP($K$590,'03_Thresholds_Archetypes'!$A:$M,7,FALSE))</f>
        <v>#N/A</v>
      </c>
      <c r="S590" t="e">
        <f>IF($K$590="","",VLOOKUP($K$590,'03_Thresholds_Archetypes'!$A:$M,8,FALSE))</f>
        <v>#N/A</v>
      </c>
      <c r="T590" t="e">
        <f>IF($K$590="","",VLOOKUP($K$590,'03_Thresholds_Archetypes'!$A:$M,9,FALSE))</f>
        <v>#N/A</v>
      </c>
      <c r="U590" t="e">
        <f>IF($K$590="","",VLOOKUP($K$590,'03_Thresholds_Archetypes'!$A:$M,10,FALSE))</f>
        <v>#N/A</v>
      </c>
      <c r="V590" t="e">
        <f>IF($K$590="","",VLOOKUP($K$590,'03_Thresholds_Archetypes'!$A:$M,11,FALSE))</f>
        <v>#N/A</v>
      </c>
      <c r="W590" t="e">
        <f>IF($K$590="","",VLOOKUP($K$590,'03_Thresholds_Archetypes'!$A:$M,12,FALSE))</f>
        <v>#N/A</v>
      </c>
      <c r="X590" t="e">
        <f>IF($K$590="","",VLOOKUP($K$590,'03_Thresholds_Archetypes'!$A:$M,13,FALSE))</f>
        <v>#N/A</v>
      </c>
      <c r="Y590" t="e">
        <f>IF($K$590="","",LOOKUP($L590,$M590:$R590,$S590:$X590))</f>
        <v>#N/A</v>
      </c>
      <c r="Z590">
        <f>IFERROR(VLOOKUP($A$590,'02_Benchmarks_by_NACE'!$A:$J,7,FALSE),"")</f>
        <v>0.64500000000000002</v>
      </c>
      <c r="AA590">
        <f>IFERROR(VLOOKUP($A$590,'02_Benchmarks_by_NACE'!$A:$J,8,FALSE),"")</f>
        <v>0.96750000000000003</v>
      </c>
      <c r="AB590">
        <f>IFERROR(VLOOKUP($A$590,'02_Benchmarks_by_NACE'!$A:$J,9,FALSE),"")</f>
        <v>1</v>
      </c>
      <c r="AC590">
        <f>IF(Z590="","",IF(LOWER($G$590)="lower_is_better",IF($L590&lt;=Z590*0.4,3,IF($L590&lt;=Z590*0.7,2,IF($L590&lt;=Z590,0,IF($L590&lt;=AB590,-2,-3)))),IF($L590&gt;=Z590*1.6,3,IF($L590&gt;=Z590*1.3,2,IF($L590&gt;=Z590,0,IF($L590&gt;=Z590/2,-2,-3))))))</f>
        <v>-3</v>
      </c>
      <c r="AD590" t="e">
        <f>IF($K$590&lt;&gt;"",Y590,IF(Z590&lt;&gt;"",AC590,""))</f>
        <v>#N/A</v>
      </c>
      <c r="AE590" t="e">
        <f>IF(AD590="","",VLOOKUP(AD590,'04_WUStG_Mapping'!$A:$B,2,TRUE))</f>
        <v>#N/A</v>
      </c>
    </row>
    <row r="591" spans="1:31" x14ac:dyDescent="0.2">
      <c r="A591" t="s">
        <v>603</v>
      </c>
      <c r="B591" t="s">
        <v>659</v>
      </c>
      <c r="C591" t="s">
        <v>739</v>
      </c>
      <c r="D591" t="s">
        <v>933</v>
      </c>
      <c r="E591" t="s">
        <v>1524</v>
      </c>
      <c r="F591" t="s">
        <v>1602</v>
      </c>
      <c r="G591" t="s">
        <v>1627</v>
      </c>
      <c r="H591" t="s">
        <v>1663</v>
      </c>
      <c r="I591" t="s">
        <v>1632</v>
      </c>
      <c r="J591" t="s">
        <v>1700</v>
      </c>
      <c r="K591" t="s">
        <v>1775</v>
      </c>
      <c r="M591" t="e">
        <f>IF($K$591="","",VLOOKUP($K$591,'03_Thresholds_Archetypes'!$A:$M,2,FALSE))</f>
        <v>#N/A</v>
      </c>
      <c r="N591" t="e">
        <f>IF($K$591="","",VLOOKUP($K$591,'03_Thresholds_Archetypes'!$A:$M,3,FALSE))</f>
        <v>#N/A</v>
      </c>
      <c r="O591" t="e">
        <f>IF($K$591="","",VLOOKUP($K$591,'03_Thresholds_Archetypes'!$A:$M,4,FALSE))</f>
        <v>#N/A</v>
      </c>
      <c r="P591" t="e">
        <f>IF($K$591="","",VLOOKUP($K$591,'03_Thresholds_Archetypes'!$A:$M,5,FALSE))</f>
        <v>#N/A</v>
      </c>
      <c r="Q591" t="e">
        <f>IF($K$591="","",VLOOKUP($K$591,'03_Thresholds_Archetypes'!$A:$M,6,FALSE))</f>
        <v>#N/A</v>
      </c>
      <c r="R591" t="e">
        <f>IF($K$591="","",VLOOKUP($K$591,'03_Thresholds_Archetypes'!$A:$M,7,FALSE))</f>
        <v>#N/A</v>
      </c>
      <c r="S591" t="e">
        <f>IF($K$591="","",VLOOKUP($K$591,'03_Thresholds_Archetypes'!$A:$M,8,FALSE))</f>
        <v>#N/A</v>
      </c>
      <c r="T591" t="e">
        <f>IF($K$591="","",VLOOKUP($K$591,'03_Thresholds_Archetypes'!$A:$M,9,FALSE))</f>
        <v>#N/A</v>
      </c>
      <c r="U591" t="e">
        <f>IF($K$591="","",VLOOKUP($K$591,'03_Thresholds_Archetypes'!$A:$M,10,FALSE))</f>
        <v>#N/A</v>
      </c>
      <c r="V591" t="e">
        <f>IF($K$591="","",VLOOKUP($K$591,'03_Thresholds_Archetypes'!$A:$M,11,FALSE))</f>
        <v>#N/A</v>
      </c>
      <c r="W591" t="e">
        <f>IF($K$591="","",VLOOKUP($K$591,'03_Thresholds_Archetypes'!$A:$M,12,FALSE))</f>
        <v>#N/A</v>
      </c>
      <c r="X591" t="e">
        <f>IF($K$591="","",VLOOKUP($K$591,'03_Thresholds_Archetypes'!$A:$M,13,FALSE))</f>
        <v>#N/A</v>
      </c>
      <c r="Y591" t="e">
        <f>IF($K$591="","",LOOKUP($L591,$M591:$R591,$S591:$X591))</f>
        <v>#N/A</v>
      </c>
      <c r="Z591">
        <f>IFERROR(VLOOKUP($A$591,'02_Benchmarks_by_NACE'!$A:$J,7,FALSE),"")</f>
        <v>15.5</v>
      </c>
      <c r="AA591">
        <f>IFERROR(VLOOKUP($A$591,'02_Benchmarks_by_NACE'!$A:$J,8,FALSE),"")</f>
        <v>23.25</v>
      </c>
      <c r="AB591">
        <f>IFERROR(VLOOKUP($A$591,'02_Benchmarks_by_NACE'!$A:$J,9,FALSE),"")</f>
        <v>38.75</v>
      </c>
      <c r="AC591">
        <f>IF(Z591="","",IF(LOWER($G$591)="lower_is_better",IF($L591&lt;=Z591*0.4,3,IF($L591&lt;=Z591*0.7,2,IF($L591&lt;=Z591,0,IF($L591&lt;=AB591,-2,-3)))),IF($L591&gt;=Z591*1.6,3,IF($L591&gt;=Z591*1.3,2,IF($L591&gt;=Z591,0,IF($L591&gt;=Z591/2,-2,-3))))))</f>
        <v>3</v>
      </c>
      <c r="AD591" t="e">
        <f>IF($K$591&lt;&gt;"",Y591,IF(Z591&lt;&gt;"",AC591,""))</f>
        <v>#N/A</v>
      </c>
      <c r="AE591" t="e">
        <f>IF(AD591="","",VLOOKUP(AD591,'04_WUStG_Mapping'!$A:$B,2,TRUE))</f>
        <v>#N/A</v>
      </c>
    </row>
    <row r="592" spans="1:31" x14ac:dyDescent="0.2">
      <c r="A592" t="s">
        <v>604</v>
      </c>
      <c r="B592" t="s">
        <v>659</v>
      </c>
      <c r="C592" t="s">
        <v>739</v>
      </c>
      <c r="D592" t="s">
        <v>933</v>
      </c>
      <c r="E592" t="s">
        <v>1525</v>
      </c>
      <c r="F592" t="s">
        <v>1608</v>
      </c>
      <c r="G592" t="s">
        <v>1626</v>
      </c>
      <c r="H592" t="s">
        <v>1664</v>
      </c>
      <c r="I592" t="s">
        <v>1686</v>
      </c>
      <c r="J592" t="s">
        <v>1700</v>
      </c>
      <c r="K592" t="s">
        <v>1774</v>
      </c>
      <c r="M592" t="e">
        <f>IF($K$592="","",VLOOKUP($K$592,'03_Thresholds_Archetypes'!$A:$M,2,FALSE))</f>
        <v>#N/A</v>
      </c>
      <c r="N592" t="e">
        <f>IF($K$592="","",VLOOKUP($K$592,'03_Thresholds_Archetypes'!$A:$M,3,FALSE))</f>
        <v>#N/A</v>
      </c>
      <c r="O592" t="e">
        <f>IF($K$592="","",VLOOKUP($K$592,'03_Thresholds_Archetypes'!$A:$M,4,FALSE))</f>
        <v>#N/A</v>
      </c>
      <c r="P592" t="e">
        <f>IF($K$592="","",VLOOKUP($K$592,'03_Thresholds_Archetypes'!$A:$M,5,FALSE))</f>
        <v>#N/A</v>
      </c>
      <c r="Q592" t="e">
        <f>IF($K$592="","",VLOOKUP($K$592,'03_Thresholds_Archetypes'!$A:$M,6,FALSE))</f>
        <v>#N/A</v>
      </c>
      <c r="R592" t="e">
        <f>IF($K$592="","",VLOOKUP($K$592,'03_Thresholds_Archetypes'!$A:$M,7,FALSE))</f>
        <v>#N/A</v>
      </c>
      <c r="S592" t="e">
        <f>IF($K$592="","",VLOOKUP($K$592,'03_Thresholds_Archetypes'!$A:$M,8,FALSE))</f>
        <v>#N/A</v>
      </c>
      <c r="T592" t="e">
        <f>IF($K$592="","",VLOOKUP($K$592,'03_Thresholds_Archetypes'!$A:$M,9,FALSE))</f>
        <v>#N/A</v>
      </c>
      <c r="U592" t="e">
        <f>IF($K$592="","",VLOOKUP($K$592,'03_Thresholds_Archetypes'!$A:$M,10,FALSE))</f>
        <v>#N/A</v>
      </c>
      <c r="V592" t="e">
        <f>IF($K$592="","",VLOOKUP($K$592,'03_Thresholds_Archetypes'!$A:$M,11,FALSE))</f>
        <v>#N/A</v>
      </c>
      <c r="W592" t="e">
        <f>IF($K$592="","",VLOOKUP($K$592,'03_Thresholds_Archetypes'!$A:$M,12,FALSE))</f>
        <v>#N/A</v>
      </c>
      <c r="X592" t="e">
        <f>IF($K$592="","",VLOOKUP($K$592,'03_Thresholds_Archetypes'!$A:$M,13,FALSE))</f>
        <v>#N/A</v>
      </c>
      <c r="Y592" t="e">
        <f>IF($K$592="","",LOOKUP($L592,$M592:$R592,$S592:$X592))</f>
        <v>#N/A</v>
      </c>
      <c r="Z592">
        <f>IFERROR(VLOOKUP($A$592,'02_Benchmarks_by_NACE'!$A:$J,7,FALSE),"")</f>
        <v>1.5</v>
      </c>
      <c r="AA592">
        <f>IFERROR(VLOOKUP($A$592,'02_Benchmarks_by_NACE'!$A:$J,8,FALSE),"")</f>
        <v>2.25</v>
      </c>
      <c r="AB592">
        <f>IFERROR(VLOOKUP($A$592,'02_Benchmarks_by_NACE'!$A:$J,9,FALSE),"")</f>
        <v>3.75</v>
      </c>
      <c r="AC592">
        <f>IF(Z592="","",IF(LOWER($G$592)="lower_is_better",IF($L592&lt;=Z592*0.4,3,IF($L592&lt;=Z592*0.7,2,IF($L592&lt;=Z592,0,IF($L592&lt;=AB592,-2,-3)))),IF($L592&gt;=Z592*1.6,3,IF($L592&gt;=Z592*1.3,2,IF($L592&gt;=Z592,0,IF($L592&gt;=Z592/2,-2,-3))))))</f>
        <v>-3</v>
      </c>
      <c r="AD592" t="e">
        <f>IF($K$592&lt;&gt;"",Y592,IF(Z592&lt;&gt;"",AC592,""))</f>
        <v>#N/A</v>
      </c>
      <c r="AE592" t="e">
        <f>IF(AD592="","",VLOOKUP(AD592,'04_WUStG_Mapping'!$A:$B,2,TRUE))</f>
        <v>#N/A</v>
      </c>
    </row>
    <row r="593" spans="1:31" x14ac:dyDescent="0.2">
      <c r="A593" t="s">
        <v>605</v>
      </c>
      <c r="B593" t="s">
        <v>659</v>
      </c>
      <c r="C593" t="s">
        <v>739</v>
      </c>
      <c r="D593" t="s">
        <v>934</v>
      </c>
      <c r="E593" t="s">
        <v>1526</v>
      </c>
      <c r="F593" t="s">
        <v>1606</v>
      </c>
      <c r="G593" t="s">
        <v>1627</v>
      </c>
      <c r="H593" t="s">
        <v>1659</v>
      </c>
      <c r="I593" t="s">
        <v>1685</v>
      </c>
      <c r="J593" t="s">
        <v>1700</v>
      </c>
      <c r="K593" t="s">
        <v>1755</v>
      </c>
      <c r="M593">
        <f>IF($K$593="","",VLOOKUP($K$593,'03_Thresholds_Archetypes'!$A:$M,2,FALSE))</f>
        <v>0</v>
      </c>
      <c r="N593">
        <f>IF($K$593="","",VLOOKUP($K$593,'03_Thresholds_Archetypes'!$A:$M,3,FALSE))</f>
        <v>1</v>
      </c>
      <c r="O593">
        <f>IF($K$593="","",VLOOKUP($K$593,'03_Thresholds_Archetypes'!$A:$M,4,FALSE))</f>
        <v>3</v>
      </c>
      <c r="P593">
        <f>IF($K$593="","",VLOOKUP($K$593,'03_Thresholds_Archetypes'!$A:$M,5,FALSE))</f>
        <v>5</v>
      </c>
      <c r="Q593">
        <f>IF($K$593="","",VLOOKUP($K$593,'03_Thresholds_Archetypes'!$A:$M,6,FALSE))</f>
        <v>1000000000</v>
      </c>
      <c r="R593">
        <f>IF($K$593="","",VLOOKUP($K$593,'03_Thresholds_Archetypes'!$A:$M,7,FALSE))</f>
        <v>1000000000</v>
      </c>
      <c r="S593">
        <f>IF($K$593="","",VLOOKUP($K$593,'03_Thresholds_Archetypes'!$A:$M,8,FALSE))</f>
        <v>3</v>
      </c>
      <c r="T593">
        <f>IF($K$593="","",VLOOKUP($K$593,'03_Thresholds_Archetypes'!$A:$M,9,FALSE))</f>
        <v>2</v>
      </c>
      <c r="U593">
        <f>IF($K$593="","",VLOOKUP($K$593,'03_Thresholds_Archetypes'!$A:$M,10,FALSE))</f>
        <v>0</v>
      </c>
      <c r="V593">
        <f>IF($K$593="","",VLOOKUP($K$593,'03_Thresholds_Archetypes'!$A:$M,11,FALSE))</f>
        <v>-2</v>
      </c>
      <c r="W593">
        <f>IF($K$593="","",VLOOKUP($K$593,'03_Thresholds_Archetypes'!$A:$M,12,FALSE))</f>
        <v>-3</v>
      </c>
      <c r="X593">
        <f>IF($K$593="","",VLOOKUP($K$593,'03_Thresholds_Archetypes'!$A:$M,13,FALSE))</f>
        <v>-3</v>
      </c>
      <c r="Y593">
        <f>IF($K$593="","",LOOKUP($L593,$M593:$R593,$S593:$X593))</f>
        <v>3</v>
      </c>
      <c r="Z593">
        <f>IFERROR(VLOOKUP($A$593,'02_Benchmarks_by_NACE'!$A:$J,7,FALSE),"")</f>
        <v>0.5</v>
      </c>
      <c r="AA593">
        <f>IFERROR(VLOOKUP($A$593,'02_Benchmarks_by_NACE'!$A:$J,8,FALSE),"")</f>
        <v>0.75</v>
      </c>
      <c r="AB593">
        <f>IFERROR(VLOOKUP($A$593,'02_Benchmarks_by_NACE'!$A:$J,9,FALSE),"")</f>
        <v>1.25</v>
      </c>
      <c r="AC593">
        <f>IF(Z593="","",IF(LOWER($G$593)="lower_is_better",IF($L593&lt;=Z593*0.4,3,IF($L593&lt;=Z593*0.7,2,IF($L593&lt;=Z593,0,IF($L593&lt;=AB593,-2,-3)))),IF($L593&gt;=Z593*1.6,3,IF($L593&gt;=Z593*1.3,2,IF($L593&gt;=Z593,0,IF($L593&gt;=Z593/2,-2,-3))))))</f>
        <v>3</v>
      </c>
      <c r="AD593">
        <f>IF($K$593&lt;&gt;"",Y593,IF(Z593&lt;&gt;"",AC593,""))</f>
        <v>3</v>
      </c>
      <c r="AE593">
        <f>IF(AD593="","",VLOOKUP(AD593,'04_WUStG_Mapping'!$A:$B,2,TRUE))</f>
        <v>0</v>
      </c>
    </row>
    <row r="594" spans="1:31" x14ac:dyDescent="0.2">
      <c r="A594" t="s">
        <v>606</v>
      </c>
      <c r="B594" t="s">
        <v>659</v>
      </c>
      <c r="C594" t="s">
        <v>739</v>
      </c>
      <c r="D594" t="s">
        <v>934</v>
      </c>
      <c r="E594" t="s">
        <v>1527</v>
      </c>
      <c r="F594" t="s">
        <v>1607</v>
      </c>
      <c r="G594" t="s">
        <v>1626</v>
      </c>
      <c r="H594" t="s">
        <v>1660</v>
      </c>
      <c r="I594" t="s">
        <v>1685</v>
      </c>
      <c r="J594" t="s">
        <v>1700</v>
      </c>
      <c r="K594" t="s">
        <v>1774</v>
      </c>
      <c r="M594" t="e">
        <f>IF($K$594="","",VLOOKUP($K$594,'03_Thresholds_Archetypes'!$A:$M,2,FALSE))</f>
        <v>#N/A</v>
      </c>
      <c r="N594" t="e">
        <f>IF($K$594="","",VLOOKUP($K$594,'03_Thresholds_Archetypes'!$A:$M,3,FALSE))</f>
        <v>#N/A</v>
      </c>
      <c r="O594" t="e">
        <f>IF($K$594="","",VLOOKUP($K$594,'03_Thresholds_Archetypes'!$A:$M,4,FALSE))</f>
        <v>#N/A</v>
      </c>
      <c r="P594" t="e">
        <f>IF($K$594="","",VLOOKUP($K$594,'03_Thresholds_Archetypes'!$A:$M,5,FALSE))</f>
        <v>#N/A</v>
      </c>
      <c r="Q594" t="e">
        <f>IF($K$594="","",VLOOKUP($K$594,'03_Thresholds_Archetypes'!$A:$M,6,FALSE))</f>
        <v>#N/A</v>
      </c>
      <c r="R594" t="e">
        <f>IF($K$594="","",VLOOKUP($K$594,'03_Thresholds_Archetypes'!$A:$M,7,FALSE))</f>
        <v>#N/A</v>
      </c>
      <c r="S594" t="e">
        <f>IF($K$594="","",VLOOKUP($K$594,'03_Thresholds_Archetypes'!$A:$M,8,FALSE))</f>
        <v>#N/A</v>
      </c>
      <c r="T594" t="e">
        <f>IF($K$594="","",VLOOKUP($K$594,'03_Thresholds_Archetypes'!$A:$M,9,FALSE))</f>
        <v>#N/A</v>
      </c>
      <c r="U594" t="e">
        <f>IF($K$594="","",VLOOKUP($K$594,'03_Thresholds_Archetypes'!$A:$M,10,FALSE))</f>
        <v>#N/A</v>
      </c>
      <c r="V594" t="e">
        <f>IF($K$594="","",VLOOKUP($K$594,'03_Thresholds_Archetypes'!$A:$M,11,FALSE))</f>
        <v>#N/A</v>
      </c>
      <c r="W594" t="e">
        <f>IF($K$594="","",VLOOKUP($K$594,'03_Thresholds_Archetypes'!$A:$M,12,FALSE))</f>
        <v>#N/A</v>
      </c>
      <c r="X594" t="e">
        <f>IF($K$594="","",VLOOKUP($K$594,'03_Thresholds_Archetypes'!$A:$M,13,FALSE))</f>
        <v>#N/A</v>
      </c>
      <c r="Y594" t="e">
        <f>IF($K$594="","",LOOKUP($L594,$M594:$R594,$S594:$X594))</f>
        <v>#N/A</v>
      </c>
      <c r="Z594">
        <f>IFERROR(VLOOKUP($A$594,'02_Benchmarks_by_NACE'!$A:$J,7,FALSE),"")</f>
        <v>0.66999999999999993</v>
      </c>
      <c r="AA594">
        <f>IFERROR(VLOOKUP($A$594,'02_Benchmarks_by_NACE'!$A:$J,8,FALSE),"")</f>
        <v>1</v>
      </c>
      <c r="AB594">
        <f>IFERROR(VLOOKUP($A$594,'02_Benchmarks_by_NACE'!$A:$J,9,FALSE),"")</f>
        <v>1</v>
      </c>
      <c r="AC594">
        <f>IF(Z594="","",IF(LOWER($G$594)="lower_is_better",IF($L594&lt;=Z594*0.4,3,IF($L594&lt;=Z594*0.7,2,IF($L594&lt;=Z594,0,IF($L594&lt;=AB594,-2,-3)))),IF($L594&gt;=Z594*1.6,3,IF($L594&gt;=Z594*1.3,2,IF($L594&gt;=Z594,0,IF($L594&gt;=Z594/2,-2,-3))))))</f>
        <v>-3</v>
      </c>
      <c r="AD594" t="e">
        <f>IF($K$594&lt;&gt;"",Y594,IF(Z594&lt;&gt;"",AC594,""))</f>
        <v>#N/A</v>
      </c>
      <c r="AE594" t="e">
        <f>IF(AD594="","",VLOOKUP(AD594,'04_WUStG_Mapping'!$A:$B,2,TRUE))</f>
        <v>#N/A</v>
      </c>
    </row>
    <row r="595" spans="1:31" x14ac:dyDescent="0.2">
      <c r="A595" t="s">
        <v>607</v>
      </c>
      <c r="B595" t="s">
        <v>659</v>
      </c>
      <c r="C595" t="s">
        <v>739</v>
      </c>
      <c r="D595" t="s">
        <v>934</v>
      </c>
      <c r="E595" t="s">
        <v>1528</v>
      </c>
      <c r="F595" t="s">
        <v>1607</v>
      </c>
      <c r="G595" t="s">
        <v>1626</v>
      </c>
      <c r="H595" t="s">
        <v>1661</v>
      </c>
      <c r="I595" t="s">
        <v>1685</v>
      </c>
      <c r="J595" t="s">
        <v>1700</v>
      </c>
      <c r="K595" t="s">
        <v>1774</v>
      </c>
      <c r="M595" t="e">
        <f>IF($K$595="","",VLOOKUP($K$595,'03_Thresholds_Archetypes'!$A:$M,2,FALSE))</f>
        <v>#N/A</v>
      </c>
      <c r="N595" t="e">
        <f>IF($K$595="","",VLOOKUP($K$595,'03_Thresholds_Archetypes'!$A:$M,3,FALSE))</f>
        <v>#N/A</v>
      </c>
      <c r="O595" t="e">
        <f>IF($K$595="","",VLOOKUP($K$595,'03_Thresholds_Archetypes'!$A:$M,4,FALSE))</f>
        <v>#N/A</v>
      </c>
      <c r="P595" t="e">
        <f>IF($K$595="","",VLOOKUP($K$595,'03_Thresholds_Archetypes'!$A:$M,5,FALSE))</f>
        <v>#N/A</v>
      </c>
      <c r="Q595" t="e">
        <f>IF($K$595="","",VLOOKUP($K$595,'03_Thresholds_Archetypes'!$A:$M,6,FALSE))</f>
        <v>#N/A</v>
      </c>
      <c r="R595" t="e">
        <f>IF($K$595="","",VLOOKUP($K$595,'03_Thresholds_Archetypes'!$A:$M,7,FALSE))</f>
        <v>#N/A</v>
      </c>
      <c r="S595" t="e">
        <f>IF($K$595="","",VLOOKUP($K$595,'03_Thresholds_Archetypes'!$A:$M,8,FALSE))</f>
        <v>#N/A</v>
      </c>
      <c r="T595" t="e">
        <f>IF($K$595="","",VLOOKUP($K$595,'03_Thresholds_Archetypes'!$A:$M,9,FALSE))</f>
        <v>#N/A</v>
      </c>
      <c r="U595" t="e">
        <f>IF($K$595="","",VLOOKUP($K$595,'03_Thresholds_Archetypes'!$A:$M,10,FALSE))</f>
        <v>#N/A</v>
      </c>
      <c r="V595" t="e">
        <f>IF($K$595="","",VLOOKUP($K$595,'03_Thresholds_Archetypes'!$A:$M,11,FALSE))</f>
        <v>#N/A</v>
      </c>
      <c r="W595" t="e">
        <f>IF($K$595="","",VLOOKUP($K$595,'03_Thresholds_Archetypes'!$A:$M,12,FALSE))</f>
        <v>#N/A</v>
      </c>
      <c r="X595" t="e">
        <f>IF($K$595="","",VLOOKUP($K$595,'03_Thresholds_Archetypes'!$A:$M,13,FALSE))</f>
        <v>#N/A</v>
      </c>
      <c r="Y595" t="e">
        <f>IF($K$595="","",LOOKUP($L595,$M595:$R595,$S595:$X595))</f>
        <v>#N/A</v>
      </c>
      <c r="Z595">
        <f>IFERROR(VLOOKUP($A$595,'02_Benchmarks_by_NACE'!$A:$J,7,FALSE),"")</f>
        <v>0.5</v>
      </c>
      <c r="AA595">
        <f>IFERROR(VLOOKUP($A$595,'02_Benchmarks_by_NACE'!$A:$J,8,FALSE),"")</f>
        <v>0.75</v>
      </c>
      <c r="AB595">
        <f>IFERROR(VLOOKUP($A$595,'02_Benchmarks_by_NACE'!$A:$J,9,FALSE),"")</f>
        <v>0.9</v>
      </c>
      <c r="AC595">
        <f>IF(Z595="","",IF(LOWER($G$595)="lower_is_better",IF($L595&lt;=Z595*0.4,3,IF($L595&lt;=Z595*0.7,2,IF($L595&lt;=Z595,0,IF($L595&lt;=AB595,-2,-3)))),IF($L595&gt;=Z595*1.6,3,IF($L595&gt;=Z595*1.3,2,IF($L595&gt;=Z595,0,IF($L595&gt;=Z595/2,-2,-3))))))</f>
        <v>-3</v>
      </c>
      <c r="AD595" t="e">
        <f>IF($K$595&lt;&gt;"",Y595,IF(Z595&lt;&gt;"",AC595,""))</f>
        <v>#N/A</v>
      </c>
      <c r="AE595" t="e">
        <f>IF(AD595="","",VLOOKUP(AD595,'04_WUStG_Mapping'!$A:$B,2,TRUE))</f>
        <v>#N/A</v>
      </c>
    </row>
    <row r="596" spans="1:31" x14ac:dyDescent="0.2">
      <c r="A596" t="s">
        <v>608</v>
      </c>
      <c r="B596" t="s">
        <v>659</v>
      </c>
      <c r="C596" t="s">
        <v>739</v>
      </c>
      <c r="D596" t="s">
        <v>935</v>
      </c>
      <c r="E596" t="s">
        <v>1529</v>
      </c>
      <c r="F596" t="s">
        <v>1602</v>
      </c>
      <c r="G596" t="s">
        <v>1626</v>
      </c>
      <c r="H596" t="s">
        <v>1655</v>
      </c>
      <c r="I596" t="s">
        <v>1683</v>
      </c>
      <c r="J596" t="s">
        <v>1698</v>
      </c>
      <c r="K596" t="s">
        <v>1753</v>
      </c>
      <c r="M596">
        <f>IF($K$596="","",VLOOKUP($K$596,'03_Thresholds_Archetypes'!$A:$M,2,FALSE))</f>
        <v>0</v>
      </c>
      <c r="N596">
        <f>IF($K$596="","",VLOOKUP($K$596,'03_Thresholds_Archetypes'!$A:$M,3,FALSE))</f>
        <v>30</v>
      </c>
      <c r="O596">
        <f>IF($K$596="","",VLOOKUP($K$596,'03_Thresholds_Archetypes'!$A:$M,4,FALSE))</f>
        <v>50</v>
      </c>
      <c r="P596">
        <f>IF($K$596="","",VLOOKUP($K$596,'03_Thresholds_Archetypes'!$A:$M,5,FALSE))</f>
        <v>70</v>
      </c>
      <c r="Q596">
        <f>IF($K$596="","",VLOOKUP($K$596,'03_Thresholds_Archetypes'!$A:$M,6,FALSE))</f>
        <v>90</v>
      </c>
      <c r="R596">
        <f>IF($K$596="","",VLOOKUP($K$596,'03_Thresholds_Archetypes'!$A:$M,7,FALSE))</f>
        <v>1000000000</v>
      </c>
      <c r="S596">
        <f>IF($K$596="","",VLOOKUP($K$596,'03_Thresholds_Archetypes'!$A:$M,8,FALSE))</f>
        <v>-3</v>
      </c>
      <c r="T596">
        <f>IF($K$596="","",VLOOKUP($K$596,'03_Thresholds_Archetypes'!$A:$M,9,FALSE))</f>
        <v>-2</v>
      </c>
      <c r="U596">
        <f>IF($K$596="","",VLOOKUP($K$596,'03_Thresholds_Archetypes'!$A:$M,10,FALSE))</f>
        <v>0</v>
      </c>
      <c r="V596">
        <f>IF($K$596="","",VLOOKUP($K$596,'03_Thresholds_Archetypes'!$A:$M,11,FALSE))</f>
        <v>2</v>
      </c>
      <c r="W596">
        <f>IF($K$596="","",VLOOKUP($K$596,'03_Thresholds_Archetypes'!$A:$M,12,FALSE))</f>
        <v>3</v>
      </c>
      <c r="X596">
        <f>IF($K$596="","",VLOOKUP($K$596,'03_Thresholds_Archetypes'!$A:$M,13,FALSE))</f>
        <v>3</v>
      </c>
      <c r="Y596">
        <f>IF($K$596="","",LOOKUP($L596,$M596:$R596,$S596:$X596))</f>
        <v>-3</v>
      </c>
      <c r="Z596">
        <f>IFERROR(VLOOKUP($A$596,'02_Benchmarks_by_NACE'!$A:$J,7,FALSE),"")</f>
        <v>59.5</v>
      </c>
      <c r="AA596">
        <f>IFERROR(VLOOKUP($A$596,'02_Benchmarks_by_NACE'!$A:$J,8,FALSE),"")</f>
        <v>89.25</v>
      </c>
      <c r="AB596">
        <f>IFERROR(VLOOKUP($A$596,'02_Benchmarks_by_NACE'!$A:$J,9,FALSE),"")</f>
        <v>100</v>
      </c>
      <c r="AC596">
        <f>IF(Z596="","",IF(LOWER($G$596)="lower_is_better",IF($L596&lt;=Z596*0.4,3,IF($L596&lt;=Z596*0.7,2,IF($L596&lt;=Z596,0,IF($L596&lt;=AB596,-2,-3)))),IF($L596&gt;=Z596*1.6,3,IF($L596&gt;=Z596*1.3,2,IF($L596&gt;=Z596,0,IF($L596&gt;=Z596/2,-2,-3))))))</f>
        <v>-3</v>
      </c>
      <c r="AD596">
        <f>IF($K$596&lt;&gt;"",Y596,IF(Z596&lt;&gt;"",AC596,""))</f>
        <v>-3</v>
      </c>
      <c r="AE596">
        <f>IF(AD596="","",VLOOKUP(AD596,'04_WUStG_Mapping'!$A:$B,2,TRUE))</f>
        <v>25</v>
      </c>
    </row>
    <row r="597" spans="1:31" x14ac:dyDescent="0.2">
      <c r="A597" t="s">
        <v>609</v>
      </c>
      <c r="B597" t="s">
        <v>659</v>
      </c>
      <c r="C597" t="s">
        <v>739</v>
      </c>
      <c r="D597" t="s">
        <v>935</v>
      </c>
      <c r="E597" t="s">
        <v>1530</v>
      </c>
      <c r="F597" t="s">
        <v>1604</v>
      </c>
      <c r="G597" t="s">
        <v>1626</v>
      </c>
      <c r="H597" t="s">
        <v>1657</v>
      </c>
      <c r="I597" t="s">
        <v>1683</v>
      </c>
      <c r="J597" t="s">
        <v>1698</v>
      </c>
      <c r="K597" t="s">
        <v>1753</v>
      </c>
      <c r="M597">
        <f>IF($K$597="","",VLOOKUP($K$597,'03_Thresholds_Archetypes'!$A:$M,2,FALSE))</f>
        <v>0</v>
      </c>
      <c r="N597">
        <f>IF($K$597="","",VLOOKUP($K$597,'03_Thresholds_Archetypes'!$A:$M,3,FALSE))</f>
        <v>30</v>
      </c>
      <c r="O597">
        <f>IF($K$597="","",VLOOKUP($K$597,'03_Thresholds_Archetypes'!$A:$M,4,FALSE))</f>
        <v>50</v>
      </c>
      <c r="P597">
        <f>IF($K$597="","",VLOOKUP($K$597,'03_Thresholds_Archetypes'!$A:$M,5,FALSE))</f>
        <v>70</v>
      </c>
      <c r="Q597">
        <f>IF($K$597="","",VLOOKUP($K$597,'03_Thresholds_Archetypes'!$A:$M,6,FALSE))</f>
        <v>90</v>
      </c>
      <c r="R597">
        <f>IF($K$597="","",VLOOKUP($K$597,'03_Thresholds_Archetypes'!$A:$M,7,FALSE))</f>
        <v>1000000000</v>
      </c>
      <c r="S597">
        <f>IF($K$597="","",VLOOKUP($K$597,'03_Thresholds_Archetypes'!$A:$M,8,FALSE))</f>
        <v>-3</v>
      </c>
      <c r="T597">
        <f>IF($K$597="","",VLOOKUP($K$597,'03_Thresholds_Archetypes'!$A:$M,9,FALSE))</f>
        <v>-2</v>
      </c>
      <c r="U597">
        <f>IF($K$597="","",VLOOKUP($K$597,'03_Thresholds_Archetypes'!$A:$M,10,FALSE))</f>
        <v>0</v>
      </c>
      <c r="V597">
        <f>IF($K$597="","",VLOOKUP($K$597,'03_Thresholds_Archetypes'!$A:$M,11,FALSE))</f>
        <v>2</v>
      </c>
      <c r="W597">
        <f>IF($K$597="","",VLOOKUP($K$597,'03_Thresholds_Archetypes'!$A:$M,12,FALSE))</f>
        <v>3</v>
      </c>
      <c r="X597">
        <f>IF($K$597="","",VLOOKUP($K$597,'03_Thresholds_Archetypes'!$A:$M,13,FALSE))</f>
        <v>3</v>
      </c>
      <c r="Y597">
        <f>IF($K$597="","",LOOKUP($L597,$M597:$R597,$S597:$X597))</f>
        <v>-3</v>
      </c>
      <c r="Z597">
        <f>IFERROR(VLOOKUP($A$597,'02_Benchmarks_by_NACE'!$A:$J,7,FALSE),"")</f>
        <v>82</v>
      </c>
      <c r="AA597">
        <f>IFERROR(VLOOKUP($A$597,'02_Benchmarks_by_NACE'!$A:$J,8,FALSE),"")</f>
        <v>100</v>
      </c>
      <c r="AB597">
        <f>IFERROR(VLOOKUP($A$597,'02_Benchmarks_by_NACE'!$A:$J,9,FALSE),"")</f>
        <v>100</v>
      </c>
      <c r="AC597">
        <f>IF(Z597="","",IF(LOWER($G$597)="lower_is_better",IF($L597&lt;=Z597*0.4,3,IF($L597&lt;=Z597*0.7,2,IF($L597&lt;=Z597,0,IF($L597&lt;=AB597,-2,-3)))),IF($L597&gt;=Z597*1.6,3,IF($L597&gt;=Z597*1.3,2,IF($L597&gt;=Z597,0,IF($L597&gt;=Z597/2,-2,-3))))))</f>
        <v>-3</v>
      </c>
      <c r="AD597">
        <f>IF($K$597&lt;&gt;"",Y597,IF(Z597&lt;&gt;"",AC597,""))</f>
        <v>-3</v>
      </c>
      <c r="AE597">
        <f>IF(AD597="","",VLOOKUP(AD597,'04_WUStG_Mapping'!$A:$B,2,TRUE))</f>
        <v>25</v>
      </c>
    </row>
    <row r="598" spans="1:31" x14ac:dyDescent="0.2">
      <c r="A598" t="s">
        <v>610</v>
      </c>
      <c r="B598" t="s">
        <v>659</v>
      </c>
      <c r="C598" t="s">
        <v>739</v>
      </c>
      <c r="D598" t="s">
        <v>935</v>
      </c>
      <c r="E598" t="s">
        <v>1531</v>
      </c>
      <c r="F598" t="s">
        <v>1605</v>
      </c>
      <c r="G598" t="s">
        <v>1626</v>
      </c>
      <c r="H598" t="s">
        <v>1658</v>
      </c>
      <c r="I598" t="s">
        <v>1684</v>
      </c>
      <c r="J598" t="s">
        <v>1698</v>
      </c>
      <c r="K598" t="s">
        <v>1753</v>
      </c>
      <c r="M598">
        <f>IF($K$598="","",VLOOKUP($K$598,'03_Thresholds_Archetypes'!$A:$M,2,FALSE))</f>
        <v>0</v>
      </c>
      <c r="N598">
        <f>IF($K$598="","",VLOOKUP($K$598,'03_Thresholds_Archetypes'!$A:$M,3,FALSE))</f>
        <v>30</v>
      </c>
      <c r="O598">
        <f>IF($K$598="","",VLOOKUP($K$598,'03_Thresholds_Archetypes'!$A:$M,4,FALSE))</f>
        <v>50</v>
      </c>
      <c r="P598">
        <f>IF($K$598="","",VLOOKUP($K$598,'03_Thresholds_Archetypes'!$A:$M,5,FALSE))</f>
        <v>70</v>
      </c>
      <c r="Q598">
        <f>IF($K$598="","",VLOOKUP($K$598,'03_Thresholds_Archetypes'!$A:$M,6,FALSE))</f>
        <v>90</v>
      </c>
      <c r="R598">
        <f>IF($K$598="","",VLOOKUP($K$598,'03_Thresholds_Archetypes'!$A:$M,7,FALSE))</f>
        <v>1000000000</v>
      </c>
      <c r="S598">
        <f>IF($K$598="","",VLOOKUP($K$598,'03_Thresholds_Archetypes'!$A:$M,8,FALSE))</f>
        <v>-3</v>
      </c>
      <c r="T598">
        <f>IF($K$598="","",VLOOKUP($K$598,'03_Thresholds_Archetypes'!$A:$M,9,FALSE))</f>
        <v>-2</v>
      </c>
      <c r="U598">
        <f>IF($K$598="","",VLOOKUP($K$598,'03_Thresholds_Archetypes'!$A:$M,10,FALSE))</f>
        <v>0</v>
      </c>
      <c r="V598">
        <f>IF($K$598="","",VLOOKUP($K$598,'03_Thresholds_Archetypes'!$A:$M,11,FALSE))</f>
        <v>2</v>
      </c>
      <c r="W598">
        <f>IF($K$598="","",VLOOKUP($K$598,'03_Thresholds_Archetypes'!$A:$M,12,FALSE))</f>
        <v>3</v>
      </c>
      <c r="X598">
        <f>IF($K$598="","",VLOOKUP($K$598,'03_Thresholds_Archetypes'!$A:$M,13,FALSE))</f>
        <v>3</v>
      </c>
      <c r="Y598">
        <f>IF($K$598="","",LOOKUP($L598,$M598:$R598,$S598:$X598))</f>
        <v>-3</v>
      </c>
      <c r="Z598">
        <f>IFERROR(VLOOKUP($A$598,'02_Benchmarks_by_NACE'!$A:$J,7,FALSE),"")</f>
        <v>49.5</v>
      </c>
      <c r="AA598">
        <f>IFERROR(VLOOKUP($A$598,'02_Benchmarks_by_NACE'!$A:$J,8,FALSE),"")</f>
        <v>74.25</v>
      </c>
      <c r="AB598">
        <f>IFERROR(VLOOKUP($A$598,'02_Benchmarks_by_NACE'!$A:$J,9,FALSE),"")</f>
        <v>100</v>
      </c>
      <c r="AC598">
        <f>IF(Z598="","",IF(LOWER($G$598)="lower_is_better",IF($L598&lt;=Z598*0.4,3,IF($L598&lt;=Z598*0.7,2,IF($L598&lt;=Z598,0,IF($L598&lt;=AB598,-2,-3)))),IF($L598&gt;=Z598*1.6,3,IF($L598&gt;=Z598*1.3,2,IF($L598&gt;=Z598,0,IF($L598&gt;=Z598/2,-2,-3))))))</f>
        <v>-3</v>
      </c>
      <c r="AD598">
        <f>IF($K$598&lt;&gt;"",Y598,IF(Z598&lt;&gt;"",AC598,""))</f>
        <v>-3</v>
      </c>
      <c r="AE598">
        <f>IF(AD598="","",VLOOKUP(AD598,'04_WUStG_Mapping'!$A:$B,2,TRUE))</f>
        <v>25</v>
      </c>
    </row>
    <row r="599" spans="1:31" x14ac:dyDescent="0.2">
      <c r="A599" t="s">
        <v>611</v>
      </c>
      <c r="B599" t="s">
        <v>659</v>
      </c>
      <c r="C599" t="s">
        <v>739</v>
      </c>
      <c r="D599" t="s">
        <v>936</v>
      </c>
      <c r="E599" t="s">
        <v>1532</v>
      </c>
      <c r="F599" t="s">
        <v>1616</v>
      </c>
      <c r="G599" t="s">
        <v>1627</v>
      </c>
      <c r="H599" t="s">
        <v>1672</v>
      </c>
      <c r="I599" t="s">
        <v>1692</v>
      </c>
      <c r="J599" t="s">
        <v>1700</v>
      </c>
      <c r="K599" t="s">
        <v>1775</v>
      </c>
      <c r="M599" t="e">
        <f>IF($K$599="","",VLOOKUP($K$599,'03_Thresholds_Archetypes'!$A:$M,2,FALSE))</f>
        <v>#N/A</v>
      </c>
      <c r="N599" t="e">
        <f>IF($K$599="","",VLOOKUP($K$599,'03_Thresholds_Archetypes'!$A:$M,3,FALSE))</f>
        <v>#N/A</v>
      </c>
      <c r="O599" t="e">
        <f>IF($K$599="","",VLOOKUP($K$599,'03_Thresholds_Archetypes'!$A:$M,4,FALSE))</f>
        <v>#N/A</v>
      </c>
      <c r="P599" t="e">
        <f>IF($K$599="","",VLOOKUP($K$599,'03_Thresholds_Archetypes'!$A:$M,5,FALSE))</f>
        <v>#N/A</v>
      </c>
      <c r="Q599" t="e">
        <f>IF($K$599="","",VLOOKUP($K$599,'03_Thresholds_Archetypes'!$A:$M,6,FALSE))</f>
        <v>#N/A</v>
      </c>
      <c r="R599" t="e">
        <f>IF($K$599="","",VLOOKUP($K$599,'03_Thresholds_Archetypes'!$A:$M,7,FALSE))</f>
        <v>#N/A</v>
      </c>
      <c r="S599" t="e">
        <f>IF($K$599="","",VLOOKUP($K$599,'03_Thresholds_Archetypes'!$A:$M,8,FALSE))</f>
        <v>#N/A</v>
      </c>
      <c r="T599" t="e">
        <f>IF($K$599="","",VLOOKUP($K$599,'03_Thresholds_Archetypes'!$A:$M,9,FALSE))</f>
        <v>#N/A</v>
      </c>
      <c r="U599" t="e">
        <f>IF($K$599="","",VLOOKUP($K$599,'03_Thresholds_Archetypes'!$A:$M,10,FALSE))</f>
        <v>#N/A</v>
      </c>
      <c r="V599" t="e">
        <f>IF($K$599="","",VLOOKUP($K$599,'03_Thresholds_Archetypes'!$A:$M,11,FALSE))</f>
        <v>#N/A</v>
      </c>
      <c r="W599" t="e">
        <f>IF($K$599="","",VLOOKUP($K$599,'03_Thresholds_Archetypes'!$A:$M,12,FALSE))</f>
        <v>#N/A</v>
      </c>
      <c r="X599" t="e">
        <f>IF($K$599="","",VLOOKUP($K$599,'03_Thresholds_Archetypes'!$A:$M,13,FALSE))</f>
        <v>#N/A</v>
      </c>
      <c r="Y599" t="e">
        <f>IF($K$599="","",LOOKUP($L599,$M599:$R599,$S599:$X599))</f>
        <v>#N/A</v>
      </c>
      <c r="Z599">
        <f>IFERROR(VLOOKUP($A$599,'02_Benchmarks_by_NACE'!$A:$J,7,FALSE),"")</f>
        <v>1</v>
      </c>
      <c r="AA599">
        <f>IFERROR(VLOOKUP($A$599,'02_Benchmarks_by_NACE'!$A:$J,8,FALSE),"")</f>
        <v>1.5</v>
      </c>
      <c r="AB599">
        <f>IFERROR(VLOOKUP($A$599,'02_Benchmarks_by_NACE'!$A:$J,9,FALSE),"")</f>
        <v>2.5</v>
      </c>
      <c r="AC599">
        <f>IF(Z599="","",IF(LOWER($G$599)="lower_is_better",IF($L599&lt;=Z599*0.4,3,IF($L599&lt;=Z599*0.7,2,IF($L599&lt;=Z599,0,IF($L599&lt;=AB599,-2,-3)))),IF($L599&gt;=Z599*1.6,3,IF($L599&gt;=Z599*1.3,2,IF($L599&gt;=Z599,0,IF($L599&gt;=Z599/2,-2,-3))))))</f>
        <v>3</v>
      </c>
      <c r="AD599" t="e">
        <f>IF($K$599&lt;&gt;"",Y599,IF(Z599&lt;&gt;"",AC599,""))</f>
        <v>#N/A</v>
      </c>
      <c r="AE599" t="e">
        <f>IF(AD599="","",VLOOKUP(AD599,'04_WUStG_Mapping'!$A:$B,2,TRUE))</f>
        <v>#N/A</v>
      </c>
    </row>
    <row r="600" spans="1:31" x14ac:dyDescent="0.2">
      <c r="A600" t="s">
        <v>612</v>
      </c>
      <c r="B600" t="s">
        <v>659</v>
      </c>
      <c r="C600" t="s">
        <v>739</v>
      </c>
      <c r="D600" t="s">
        <v>936</v>
      </c>
      <c r="E600" t="s">
        <v>1533</v>
      </c>
      <c r="F600" t="s">
        <v>1617</v>
      </c>
      <c r="G600" t="s">
        <v>1627</v>
      </c>
      <c r="H600" t="s">
        <v>1665</v>
      </c>
      <c r="I600" t="s">
        <v>1684</v>
      </c>
      <c r="J600" t="s">
        <v>1708</v>
      </c>
      <c r="K600" t="s">
        <v>1775</v>
      </c>
      <c r="M600" t="e">
        <f>IF($K$600="","",VLOOKUP($K$600,'03_Thresholds_Archetypes'!$A:$M,2,FALSE))</f>
        <v>#N/A</v>
      </c>
      <c r="N600" t="e">
        <f>IF($K$600="","",VLOOKUP($K$600,'03_Thresholds_Archetypes'!$A:$M,3,FALSE))</f>
        <v>#N/A</v>
      </c>
      <c r="O600" t="e">
        <f>IF($K$600="","",VLOOKUP($K$600,'03_Thresholds_Archetypes'!$A:$M,4,FALSE))</f>
        <v>#N/A</v>
      </c>
      <c r="P600" t="e">
        <f>IF($K$600="","",VLOOKUP($K$600,'03_Thresholds_Archetypes'!$A:$M,5,FALSE))</f>
        <v>#N/A</v>
      </c>
      <c r="Q600" t="e">
        <f>IF($K$600="","",VLOOKUP($K$600,'03_Thresholds_Archetypes'!$A:$M,6,FALSE))</f>
        <v>#N/A</v>
      </c>
      <c r="R600" t="e">
        <f>IF($K$600="","",VLOOKUP($K$600,'03_Thresholds_Archetypes'!$A:$M,7,FALSE))</f>
        <v>#N/A</v>
      </c>
      <c r="S600" t="e">
        <f>IF($K$600="","",VLOOKUP($K$600,'03_Thresholds_Archetypes'!$A:$M,8,FALSE))</f>
        <v>#N/A</v>
      </c>
      <c r="T600" t="e">
        <f>IF($K$600="","",VLOOKUP($K$600,'03_Thresholds_Archetypes'!$A:$M,9,FALSE))</f>
        <v>#N/A</v>
      </c>
      <c r="U600" t="e">
        <f>IF($K$600="","",VLOOKUP($K$600,'03_Thresholds_Archetypes'!$A:$M,10,FALSE))</f>
        <v>#N/A</v>
      </c>
      <c r="V600" t="e">
        <f>IF($K$600="","",VLOOKUP($K$600,'03_Thresholds_Archetypes'!$A:$M,11,FALSE))</f>
        <v>#N/A</v>
      </c>
      <c r="W600" t="e">
        <f>IF($K$600="","",VLOOKUP($K$600,'03_Thresholds_Archetypes'!$A:$M,12,FALSE))</f>
        <v>#N/A</v>
      </c>
      <c r="X600" t="e">
        <f>IF($K$600="","",VLOOKUP($K$600,'03_Thresholds_Archetypes'!$A:$M,13,FALSE))</f>
        <v>#N/A</v>
      </c>
      <c r="Y600" t="e">
        <f>IF($K$600="","",LOOKUP($L600,$M600:$R600,$S600:$X600))</f>
        <v>#N/A</v>
      </c>
      <c r="Z600">
        <f>IFERROR(VLOOKUP($A$600,'02_Benchmarks_by_NACE'!$A:$J,7,FALSE),"")</f>
        <v>1</v>
      </c>
      <c r="AA600">
        <f>IFERROR(VLOOKUP($A$600,'02_Benchmarks_by_NACE'!$A:$J,8,FALSE),"")</f>
        <v>1.5</v>
      </c>
      <c r="AB600">
        <f>IFERROR(VLOOKUP($A$600,'02_Benchmarks_by_NACE'!$A:$J,9,FALSE),"")</f>
        <v>2.5</v>
      </c>
      <c r="AC600">
        <f>IF(Z600="","",IF(LOWER($G$600)="lower_is_better",IF($L600&lt;=Z600*0.4,3,IF($L600&lt;=Z600*0.7,2,IF($L600&lt;=Z600,0,IF($L600&lt;=AB600,-2,-3)))),IF($L600&gt;=Z600*1.6,3,IF($L600&gt;=Z600*1.3,2,IF($L600&gt;=Z600,0,IF($L600&gt;=Z600/2,-2,-3))))))</f>
        <v>3</v>
      </c>
      <c r="AD600" t="e">
        <f>IF($K$600&lt;&gt;"",Y600,IF(Z600&lt;&gt;"",AC600,""))</f>
        <v>#N/A</v>
      </c>
      <c r="AE600" t="e">
        <f>IF(AD600="","",VLOOKUP(AD600,'04_WUStG_Mapping'!$A:$B,2,TRUE))</f>
        <v>#N/A</v>
      </c>
    </row>
    <row r="601" spans="1:31" x14ac:dyDescent="0.2">
      <c r="A601" t="s">
        <v>613</v>
      </c>
      <c r="B601" t="s">
        <v>659</v>
      </c>
      <c r="C601" t="s">
        <v>739</v>
      </c>
      <c r="D601" t="s">
        <v>936</v>
      </c>
      <c r="E601" t="s">
        <v>1534</v>
      </c>
      <c r="F601" t="s">
        <v>1607</v>
      </c>
      <c r="G601" t="s">
        <v>1626</v>
      </c>
      <c r="H601" t="s">
        <v>1673</v>
      </c>
      <c r="I601" t="s">
        <v>1642</v>
      </c>
      <c r="J601" t="s">
        <v>1700</v>
      </c>
      <c r="K601" t="s">
        <v>1774</v>
      </c>
      <c r="M601" t="e">
        <f>IF($K$601="","",VLOOKUP($K$601,'03_Thresholds_Archetypes'!$A:$M,2,FALSE))</f>
        <v>#N/A</v>
      </c>
      <c r="N601" t="e">
        <f>IF($K$601="","",VLOOKUP($K$601,'03_Thresholds_Archetypes'!$A:$M,3,FALSE))</f>
        <v>#N/A</v>
      </c>
      <c r="O601" t="e">
        <f>IF($K$601="","",VLOOKUP($K$601,'03_Thresholds_Archetypes'!$A:$M,4,FALSE))</f>
        <v>#N/A</v>
      </c>
      <c r="P601" t="e">
        <f>IF($K$601="","",VLOOKUP($K$601,'03_Thresholds_Archetypes'!$A:$M,5,FALSE))</f>
        <v>#N/A</v>
      </c>
      <c r="Q601" t="e">
        <f>IF($K$601="","",VLOOKUP($K$601,'03_Thresholds_Archetypes'!$A:$M,6,FALSE))</f>
        <v>#N/A</v>
      </c>
      <c r="R601" t="e">
        <f>IF($K$601="","",VLOOKUP($K$601,'03_Thresholds_Archetypes'!$A:$M,7,FALSE))</f>
        <v>#N/A</v>
      </c>
      <c r="S601" t="e">
        <f>IF($K$601="","",VLOOKUP($K$601,'03_Thresholds_Archetypes'!$A:$M,8,FALSE))</f>
        <v>#N/A</v>
      </c>
      <c r="T601" t="e">
        <f>IF($K$601="","",VLOOKUP($K$601,'03_Thresholds_Archetypes'!$A:$M,9,FALSE))</f>
        <v>#N/A</v>
      </c>
      <c r="U601" t="e">
        <f>IF($K$601="","",VLOOKUP($K$601,'03_Thresholds_Archetypes'!$A:$M,10,FALSE))</f>
        <v>#N/A</v>
      </c>
      <c r="V601" t="e">
        <f>IF($K$601="","",VLOOKUP($K$601,'03_Thresholds_Archetypes'!$A:$M,11,FALSE))</f>
        <v>#N/A</v>
      </c>
      <c r="W601" t="e">
        <f>IF($K$601="","",VLOOKUP($K$601,'03_Thresholds_Archetypes'!$A:$M,12,FALSE))</f>
        <v>#N/A</v>
      </c>
      <c r="X601" t="e">
        <f>IF($K$601="","",VLOOKUP($K$601,'03_Thresholds_Archetypes'!$A:$M,13,FALSE))</f>
        <v>#N/A</v>
      </c>
      <c r="Y601" t="e">
        <f>IF($K$601="","",LOOKUP($L601,$M601:$R601,$S601:$X601))</f>
        <v>#N/A</v>
      </c>
      <c r="Z601">
        <f>IFERROR(VLOOKUP($A$601,'02_Benchmarks_by_NACE'!$A:$J,7,FALSE),"")</f>
        <v>0.495</v>
      </c>
      <c r="AA601">
        <f>IFERROR(VLOOKUP($A$601,'02_Benchmarks_by_NACE'!$A:$J,8,FALSE),"")</f>
        <v>0.74249999999999994</v>
      </c>
      <c r="AB601">
        <f>IFERROR(VLOOKUP($A$601,'02_Benchmarks_by_NACE'!$A:$J,9,FALSE),"")</f>
        <v>1</v>
      </c>
      <c r="AC601">
        <f>IF(Z601="","",IF(LOWER($G$601)="lower_is_better",IF($L601&lt;=Z601*0.4,3,IF($L601&lt;=Z601*0.7,2,IF($L601&lt;=Z601,0,IF($L601&lt;=AB601,-2,-3)))),IF($L601&gt;=Z601*1.6,3,IF($L601&gt;=Z601*1.3,2,IF($L601&gt;=Z601,0,IF($L601&gt;=Z601/2,-2,-3))))))</f>
        <v>-3</v>
      </c>
      <c r="AD601" t="e">
        <f>IF($K$601&lt;&gt;"",Y601,IF(Z601&lt;&gt;"",AC601,""))</f>
        <v>#N/A</v>
      </c>
      <c r="AE601" t="e">
        <f>IF(AD601="","",VLOOKUP(AD601,'04_WUStG_Mapping'!$A:$B,2,TRUE))</f>
        <v>#N/A</v>
      </c>
    </row>
    <row r="602" spans="1:31" x14ac:dyDescent="0.2">
      <c r="A602" t="s">
        <v>614</v>
      </c>
      <c r="B602" t="s">
        <v>659</v>
      </c>
      <c r="C602" t="s">
        <v>739</v>
      </c>
      <c r="D602" t="s">
        <v>937</v>
      </c>
      <c r="E602" t="s">
        <v>1535</v>
      </c>
      <c r="F602" t="s">
        <v>1607</v>
      </c>
      <c r="G602" t="s">
        <v>1626</v>
      </c>
      <c r="H602" t="s">
        <v>1662</v>
      </c>
      <c r="I602" t="s">
        <v>1686</v>
      </c>
      <c r="J602" t="s">
        <v>1700</v>
      </c>
      <c r="K602" t="s">
        <v>1774</v>
      </c>
      <c r="M602" t="e">
        <f>IF($K$602="","",VLOOKUP($K$602,'03_Thresholds_Archetypes'!$A:$M,2,FALSE))</f>
        <v>#N/A</v>
      </c>
      <c r="N602" t="e">
        <f>IF($K$602="","",VLOOKUP($K$602,'03_Thresholds_Archetypes'!$A:$M,3,FALSE))</f>
        <v>#N/A</v>
      </c>
      <c r="O602" t="e">
        <f>IF($K$602="","",VLOOKUP($K$602,'03_Thresholds_Archetypes'!$A:$M,4,FALSE))</f>
        <v>#N/A</v>
      </c>
      <c r="P602" t="e">
        <f>IF($K$602="","",VLOOKUP($K$602,'03_Thresholds_Archetypes'!$A:$M,5,FALSE))</f>
        <v>#N/A</v>
      </c>
      <c r="Q602" t="e">
        <f>IF($K$602="","",VLOOKUP($K$602,'03_Thresholds_Archetypes'!$A:$M,6,FALSE))</f>
        <v>#N/A</v>
      </c>
      <c r="R602" t="e">
        <f>IF($K$602="","",VLOOKUP($K$602,'03_Thresholds_Archetypes'!$A:$M,7,FALSE))</f>
        <v>#N/A</v>
      </c>
      <c r="S602" t="e">
        <f>IF($K$602="","",VLOOKUP($K$602,'03_Thresholds_Archetypes'!$A:$M,8,FALSE))</f>
        <v>#N/A</v>
      </c>
      <c r="T602" t="e">
        <f>IF($K$602="","",VLOOKUP($K$602,'03_Thresholds_Archetypes'!$A:$M,9,FALSE))</f>
        <v>#N/A</v>
      </c>
      <c r="U602" t="e">
        <f>IF($K$602="","",VLOOKUP($K$602,'03_Thresholds_Archetypes'!$A:$M,10,FALSE))</f>
        <v>#N/A</v>
      </c>
      <c r="V602" t="e">
        <f>IF($K$602="","",VLOOKUP($K$602,'03_Thresholds_Archetypes'!$A:$M,11,FALSE))</f>
        <v>#N/A</v>
      </c>
      <c r="W602" t="e">
        <f>IF($K$602="","",VLOOKUP($K$602,'03_Thresholds_Archetypes'!$A:$M,12,FALSE))</f>
        <v>#N/A</v>
      </c>
      <c r="X602" t="e">
        <f>IF($K$602="","",VLOOKUP($K$602,'03_Thresholds_Archetypes'!$A:$M,13,FALSE))</f>
        <v>#N/A</v>
      </c>
      <c r="Y602" t="e">
        <f>IF($K$602="","",LOOKUP($L602,$M602:$R602,$S602:$X602))</f>
        <v>#N/A</v>
      </c>
      <c r="Z602">
        <f>IFERROR(VLOOKUP($A$602,'02_Benchmarks_by_NACE'!$A:$J,7,FALSE),"")</f>
        <v>0.64500000000000002</v>
      </c>
      <c r="AA602">
        <f>IFERROR(VLOOKUP($A$602,'02_Benchmarks_by_NACE'!$A:$J,8,FALSE),"")</f>
        <v>0.96750000000000003</v>
      </c>
      <c r="AB602">
        <f>IFERROR(VLOOKUP($A$602,'02_Benchmarks_by_NACE'!$A:$J,9,FALSE),"")</f>
        <v>1</v>
      </c>
      <c r="AC602">
        <f>IF(Z602="","",IF(LOWER($G$602)="lower_is_better",IF($L602&lt;=Z602*0.4,3,IF($L602&lt;=Z602*0.7,2,IF($L602&lt;=Z602,0,IF($L602&lt;=AB602,-2,-3)))),IF($L602&gt;=Z602*1.6,3,IF($L602&gt;=Z602*1.3,2,IF($L602&gt;=Z602,0,IF($L602&gt;=Z602/2,-2,-3))))))</f>
        <v>-3</v>
      </c>
      <c r="AD602" t="e">
        <f>IF($K$602&lt;&gt;"",Y602,IF(Z602&lt;&gt;"",AC602,""))</f>
        <v>#N/A</v>
      </c>
      <c r="AE602" t="e">
        <f>IF(AD602="","",VLOOKUP(AD602,'04_WUStG_Mapping'!$A:$B,2,TRUE))</f>
        <v>#N/A</v>
      </c>
    </row>
    <row r="603" spans="1:31" x14ac:dyDescent="0.2">
      <c r="A603" t="s">
        <v>615</v>
      </c>
      <c r="B603" t="s">
        <v>659</v>
      </c>
      <c r="C603" t="s">
        <v>739</v>
      </c>
      <c r="D603" t="s">
        <v>937</v>
      </c>
      <c r="E603" t="s">
        <v>1536</v>
      </c>
      <c r="F603" t="s">
        <v>1602</v>
      </c>
      <c r="G603" t="s">
        <v>1627</v>
      </c>
      <c r="H603" t="s">
        <v>1663</v>
      </c>
      <c r="I603" t="s">
        <v>1632</v>
      </c>
      <c r="J603" t="s">
        <v>1700</v>
      </c>
      <c r="K603" t="s">
        <v>1775</v>
      </c>
      <c r="M603" t="e">
        <f>IF($K$603="","",VLOOKUP($K$603,'03_Thresholds_Archetypes'!$A:$M,2,FALSE))</f>
        <v>#N/A</v>
      </c>
      <c r="N603" t="e">
        <f>IF($K$603="","",VLOOKUP($K$603,'03_Thresholds_Archetypes'!$A:$M,3,FALSE))</f>
        <v>#N/A</v>
      </c>
      <c r="O603" t="e">
        <f>IF($K$603="","",VLOOKUP($K$603,'03_Thresholds_Archetypes'!$A:$M,4,FALSE))</f>
        <v>#N/A</v>
      </c>
      <c r="P603" t="e">
        <f>IF($K$603="","",VLOOKUP($K$603,'03_Thresholds_Archetypes'!$A:$M,5,FALSE))</f>
        <v>#N/A</v>
      </c>
      <c r="Q603" t="e">
        <f>IF($K$603="","",VLOOKUP($K$603,'03_Thresholds_Archetypes'!$A:$M,6,FALSE))</f>
        <v>#N/A</v>
      </c>
      <c r="R603" t="e">
        <f>IF($K$603="","",VLOOKUP($K$603,'03_Thresholds_Archetypes'!$A:$M,7,FALSE))</f>
        <v>#N/A</v>
      </c>
      <c r="S603" t="e">
        <f>IF($K$603="","",VLOOKUP($K$603,'03_Thresholds_Archetypes'!$A:$M,8,FALSE))</f>
        <v>#N/A</v>
      </c>
      <c r="T603" t="e">
        <f>IF($K$603="","",VLOOKUP($K$603,'03_Thresholds_Archetypes'!$A:$M,9,FALSE))</f>
        <v>#N/A</v>
      </c>
      <c r="U603" t="e">
        <f>IF($K$603="","",VLOOKUP($K$603,'03_Thresholds_Archetypes'!$A:$M,10,FALSE))</f>
        <v>#N/A</v>
      </c>
      <c r="V603" t="e">
        <f>IF($K$603="","",VLOOKUP($K$603,'03_Thresholds_Archetypes'!$A:$M,11,FALSE))</f>
        <v>#N/A</v>
      </c>
      <c r="W603" t="e">
        <f>IF($K$603="","",VLOOKUP($K$603,'03_Thresholds_Archetypes'!$A:$M,12,FALSE))</f>
        <v>#N/A</v>
      </c>
      <c r="X603" t="e">
        <f>IF($K$603="","",VLOOKUP($K$603,'03_Thresholds_Archetypes'!$A:$M,13,FALSE))</f>
        <v>#N/A</v>
      </c>
      <c r="Y603" t="e">
        <f>IF($K$603="","",LOOKUP($L603,$M603:$R603,$S603:$X603))</f>
        <v>#N/A</v>
      </c>
      <c r="Z603">
        <f>IFERROR(VLOOKUP($A$603,'02_Benchmarks_by_NACE'!$A:$J,7,FALSE),"")</f>
        <v>15.5</v>
      </c>
      <c r="AA603">
        <f>IFERROR(VLOOKUP($A$603,'02_Benchmarks_by_NACE'!$A:$J,8,FALSE),"")</f>
        <v>23.25</v>
      </c>
      <c r="AB603">
        <f>IFERROR(VLOOKUP($A$603,'02_Benchmarks_by_NACE'!$A:$J,9,FALSE),"")</f>
        <v>38.75</v>
      </c>
      <c r="AC603">
        <f>IF(Z603="","",IF(LOWER($G$603)="lower_is_better",IF($L603&lt;=Z603*0.4,3,IF($L603&lt;=Z603*0.7,2,IF($L603&lt;=Z603,0,IF($L603&lt;=AB603,-2,-3)))),IF($L603&gt;=Z603*1.6,3,IF($L603&gt;=Z603*1.3,2,IF($L603&gt;=Z603,0,IF($L603&gt;=Z603/2,-2,-3))))))</f>
        <v>3</v>
      </c>
      <c r="AD603" t="e">
        <f>IF($K$603&lt;&gt;"",Y603,IF(Z603&lt;&gt;"",AC603,""))</f>
        <v>#N/A</v>
      </c>
      <c r="AE603" t="e">
        <f>IF(AD603="","",VLOOKUP(AD603,'04_WUStG_Mapping'!$A:$B,2,TRUE))</f>
        <v>#N/A</v>
      </c>
    </row>
    <row r="604" spans="1:31" x14ac:dyDescent="0.2">
      <c r="A604" t="s">
        <v>616</v>
      </c>
      <c r="B604" t="s">
        <v>659</v>
      </c>
      <c r="C604" t="s">
        <v>739</v>
      </c>
      <c r="D604" t="s">
        <v>937</v>
      </c>
      <c r="E604" t="s">
        <v>1537</v>
      </c>
      <c r="F604" t="s">
        <v>1608</v>
      </c>
      <c r="G604" t="s">
        <v>1626</v>
      </c>
      <c r="H604" t="s">
        <v>1664</v>
      </c>
      <c r="I604" t="s">
        <v>1686</v>
      </c>
      <c r="J604" t="s">
        <v>1700</v>
      </c>
      <c r="K604" t="s">
        <v>1774</v>
      </c>
      <c r="M604" t="e">
        <f>IF($K$604="","",VLOOKUP($K$604,'03_Thresholds_Archetypes'!$A:$M,2,FALSE))</f>
        <v>#N/A</v>
      </c>
      <c r="N604" t="e">
        <f>IF($K$604="","",VLOOKUP($K$604,'03_Thresholds_Archetypes'!$A:$M,3,FALSE))</f>
        <v>#N/A</v>
      </c>
      <c r="O604" t="e">
        <f>IF($K$604="","",VLOOKUP($K$604,'03_Thresholds_Archetypes'!$A:$M,4,FALSE))</f>
        <v>#N/A</v>
      </c>
      <c r="P604" t="e">
        <f>IF($K$604="","",VLOOKUP($K$604,'03_Thresholds_Archetypes'!$A:$M,5,FALSE))</f>
        <v>#N/A</v>
      </c>
      <c r="Q604" t="e">
        <f>IF($K$604="","",VLOOKUP($K$604,'03_Thresholds_Archetypes'!$A:$M,6,FALSE))</f>
        <v>#N/A</v>
      </c>
      <c r="R604" t="e">
        <f>IF($K$604="","",VLOOKUP($K$604,'03_Thresholds_Archetypes'!$A:$M,7,FALSE))</f>
        <v>#N/A</v>
      </c>
      <c r="S604" t="e">
        <f>IF($K$604="","",VLOOKUP($K$604,'03_Thresholds_Archetypes'!$A:$M,8,FALSE))</f>
        <v>#N/A</v>
      </c>
      <c r="T604" t="e">
        <f>IF($K$604="","",VLOOKUP($K$604,'03_Thresholds_Archetypes'!$A:$M,9,FALSE))</f>
        <v>#N/A</v>
      </c>
      <c r="U604" t="e">
        <f>IF($K$604="","",VLOOKUP($K$604,'03_Thresholds_Archetypes'!$A:$M,10,FALSE))</f>
        <v>#N/A</v>
      </c>
      <c r="V604" t="e">
        <f>IF($K$604="","",VLOOKUP($K$604,'03_Thresholds_Archetypes'!$A:$M,11,FALSE))</f>
        <v>#N/A</v>
      </c>
      <c r="W604" t="e">
        <f>IF($K$604="","",VLOOKUP($K$604,'03_Thresholds_Archetypes'!$A:$M,12,FALSE))</f>
        <v>#N/A</v>
      </c>
      <c r="X604" t="e">
        <f>IF($K$604="","",VLOOKUP($K$604,'03_Thresholds_Archetypes'!$A:$M,13,FALSE))</f>
        <v>#N/A</v>
      </c>
      <c r="Y604" t="e">
        <f>IF($K$604="","",LOOKUP($L604,$M604:$R604,$S604:$X604))</f>
        <v>#N/A</v>
      </c>
      <c r="Z604">
        <f>IFERROR(VLOOKUP($A$604,'02_Benchmarks_by_NACE'!$A:$J,7,FALSE),"")</f>
        <v>1.5</v>
      </c>
      <c r="AA604">
        <f>IFERROR(VLOOKUP($A$604,'02_Benchmarks_by_NACE'!$A:$J,8,FALSE),"")</f>
        <v>2.25</v>
      </c>
      <c r="AB604">
        <f>IFERROR(VLOOKUP($A$604,'02_Benchmarks_by_NACE'!$A:$J,9,FALSE),"")</f>
        <v>3.75</v>
      </c>
      <c r="AC604">
        <f>IF(Z604="","",IF(LOWER($G$604)="lower_is_better",IF($L604&lt;=Z604*0.4,3,IF($L604&lt;=Z604*0.7,2,IF($L604&lt;=Z604,0,IF($L604&lt;=AB604,-2,-3)))),IF($L604&gt;=Z604*1.6,3,IF($L604&gt;=Z604*1.3,2,IF($L604&gt;=Z604,0,IF($L604&gt;=Z604/2,-2,-3))))))</f>
        <v>-3</v>
      </c>
      <c r="AD604" t="e">
        <f>IF($K$604&lt;&gt;"",Y604,IF(Z604&lt;&gt;"",AC604,""))</f>
        <v>#N/A</v>
      </c>
      <c r="AE604" t="e">
        <f>IF(AD604="","",VLOOKUP(AD604,'04_WUStG_Mapping'!$A:$B,2,TRUE))</f>
        <v>#N/A</v>
      </c>
    </row>
    <row r="605" spans="1:31" x14ac:dyDescent="0.2">
      <c r="A605" t="s">
        <v>617</v>
      </c>
      <c r="B605" t="s">
        <v>660</v>
      </c>
      <c r="C605" t="s">
        <v>739</v>
      </c>
      <c r="D605" t="s">
        <v>938</v>
      </c>
      <c r="E605" t="s">
        <v>1538</v>
      </c>
      <c r="F605" t="s">
        <v>1607</v>
      </c>
      <c r="G605" t="s">
        <v>1626</v>
      </c>
      <c r="H605" t="s">
        <v>1662</v>
      </c>
      <c r="I605" t="s">
        <v>1686</v>
      </c>
      <c r="J605" t="s">
        <v>1700</v>
      </c>
      <c r="K605" t="s">
        <v>1774</v>
      </c>
      <c r="M605" t="e">
        <f>IF($K$605="","",VLOOKUP($K$605,'03_Thresholds_Archetypes'!$A:$M,2,FALSE))</f>
        <v>#N/A</v>
      </c>
      <c r="N605" t="e">
        <f>IF($K$605="","",VLOOKUP($K$605,'03_Thresholds_Archetypes'!$A:$M,3,FALSE))</f>
        <v>#N/A</v>
      </c>
      <c r="O605" t="e">
        <f>IF($K$605="","",VLOOKUP($K$605,'03_Thresholds_Archetypes'!$A:$M,4,FALSE))</f>
        <v>#N/A</v>
      </c>
      <c r="P605" t="e">
        <f>IF($K$605="","",VLOOKUP($K$605,'03_Thresholds_Archetypes'!$A:$M,5,FALSE))</f>
        <v>#N/A</v>
      </c>
      <c r="Q605" t="e">
        <f>IF($K$605="","",VLOOKUP($K$605,'03_Thresholds_Archetypes'!$A:$M,6,FALSE))</f>
        <v>#N/A</v>
      </c>
      <c r="R605" t="e">
        <f>IF($K$605="","",VLOOKUP($K$605,'03_Thresholds_Archetypes'!$A:$M,7,FALSE))</f>
        <v>#N/A</v>
      </c>
      <c r="S605" t="e">
        <f>IF($K$605="","",VLOOKUP($K$605,'03_Thresholds_Archetypes'!$A:$M,8,FALSE))</f>
        <v>#N/A</v>
      </c>
      <c r="T605" t="e">
        <f>IF($K$605="","",VLOOKUP($K$605,'03_Thresholds_Archetypes'!$A:$M,9,FALSE))</f>
        <v>#N/A</v>
      </c>
      <c r="U605" t="e">
        <f>IF($K$605="","",VLOOKUP($K$605,'03_Thresholds_Archetypes'!$A:$M,10,FALSE))</f>
        <v>#N/A</v>
      </c>
      <c r="V605" t="e">
        <f>IF($K$605="","",VLOOKUP($K$605,'03_Thresholds_Archetypes'!$A:$M,11,FALSE))</f>
        <v>#N/A</v>
      </c>
      <c r="W605" t="e">
        <f>IF($K$605="","",VLOOKUP($K$605,'03_Thresholds_Archetypes'!$A:$M,12,FALSE))</f>
        <v>#N/A</v>
      </c>
      <c r="X605" t="e">
        <f>IF($K$605="","",VLOOKUP($K$605,'03_Thresholds_Archetypes'!$A:$M,13,FALSE))</f>
        <v>#N/A</v>
      </c>
      <c r="Y605" t="e">
        <f>IF($K$605="","",LOOKUP($L605,$M605:$R605,$S605:$X605))</f>
        <v>#N/A</v>
      </c>
      <c r="Z605">
        <f>IFERROR(VLOOKUP($A$605,'02_Benchmarks_by_NACE'!$A:$J,7,FALSE),"")</f>
        <v>0.64500000000000002</v>
      </c>
      <c r="AA605">
        <f>IFERROR(VLOOKUP($A$605,'02_Benchmarks_by_NACE'!$A:$J,8,FALSE),"")</f>
        <v>0.96750000000000003</v>
      </c>
      <c r="AB605">
        <f>IFERROR(VLOOKUP($A$605,'02_Benchmarks_by_NACE'!$A:$J,9,FALSE),"")</f>
        <v>1</v>
      </c>
      <c r="AC605">
        <f>IF(Z605="","",IF(LOWER($G$605)="lower_is_better",IF($L605&lt;=Z605*0.4,3,IF($L605&lt;=Z605*0.7,2,IF($L605&lt;=Z605,0,IF($L605&lt;=AB605,-2,-3)))),IF($L605&gt;=Z605*1.6,3,IF($L605&gt;=Z605*1.3,2,IF($L605&gt;=Z605,0,IF($L605&gt;=Z605/2,-2,-3))))))</f>
        <v>-3</v>
      </c>
      <c r="AD605" t="e">
        <f>IF($K$605&lt;&gt;"",Y605,IF(Z605&lt;&gt;"",AC605,""))</f>
        <v>#N/A</v>
      </c>
      <c r="AE605" t="e">
        <f>IF(AD605="","",VLOOKUP(AD605,'04_WUStG_Mapping'!$A:$B,2,TRUE))</f>
        <v>#N/A</v>
      </c>
    </row>
    <row r="606" spans="1:31" x14ac:dyDescent="0.2">
      <c r="A606" t="s">
        <v>618</v>
      </c>
      <c r="B606" t="s">
        <v>660</v>
      </c>
      <c r="C606" t="s">
        <v>739</v>
      </c>
      <c r="D606" t="s">
        <v>938</v>
      </c>
      <c r="E606" t="s">
        <v>1539</v>
      </c>
      <c r="F606" t="s">
        <v>1602</v>
      </c>
      <c r="G606" t="s">
        <v>1627</v>
      </c>
      <c r="H606" t="s">
        <v>1663</v>
      </c>
      <c r="I606" t="s">
        <v>1632</v>
      </c>
      <c r="J606" t="s">
        <v>1700</v>
      </c>
      <c r="K606" t="s">
        <v>1775</v>
      </c>
      <c r="M606" t="e">
        <f>IF($K$606="","",VLOOKUP($K$606,'03_Thresholds_Archetypes'!$A:$M,2,FALSE))</f>
        <v>#N/A</v>
      </c>
      <c r="N606" t="e">
        <f>IF($K$606="","",VLOOKUP($K$606,'03_Thresholds_Archetypes'!$A:$M,3,FALSE))</f>
        <v>#N/A</v>
      </c>
      <c r="O606" t="e">
        <f>IF($K$606="","",VLOOKUP($K$606,'03_Thresholds_Archetypes'!$A:$M,4,FALSE))</f>
        <v>#N/A</v>
      </c>
      <c r="P606" t="e">
        <f>IF($K$606="","",VLOOKUP($K$606,'03_Thresholds_Archetypes'!$A:$M,5,FALSE))</f>
        <v>#N/A</v>
      </c>
      <c r="Q606" t="e">
        <f>IF($K$606="","",VLOOKUP($K$606,'03_Thresholds_Archetypes'!$A:$M,6,FALSE))</f>
        <v>#N/A</v>
      </c>
      <c r="R606" t="e">
        <f>IF($K$606="","",VLOOKUP($K$606,'03_Thresholds_Archetypes'!$A:$M,7,FALSE))</f>
        <v>#N/A</v>
      </c>
      <c r="S606" t="e">
        <f>IF($K$606="","",VLOOKUP($K$606,'03_Thresholds_Archetypes'!$A:$M,8,FALSE))</f>
        <v>#N/A</v>
      </c>
      <c r="T606" t="e">
        <f>IF($K$606="","",VLOOKUP($K$606,'03_Thresholds_Archetypes'!$A:$M,9,FALSE))</f>
        <v>#N/A</v>
      </c>
      <c r="U606" t="e">
        <f>IF($K$606="","",VLOOKUP($K$606,'03_Thresholds_Archetypes'!$A:$M,10,FALSE))</f>
        <v>#N/A</v>
      </c>
      <c r="V606" t="e">
        <f>IF($K$606="","",VLOOKUP($K$606,'03_Thresholds_Archetypes'!$A:$M,11,FALSE))</f>
        <v>#N/A</v>
      </c>
      <c r="W606" t="e">
        <f>IF($K$606="","",VLOOKUP($K$606,'03_Thresholds_Archetypes'!$A:$M,12,FALSE))</f>
        <v>#N/A</v>
      </c>
      <c r="X606" t="e">
        <f>IF($K$606="","",VLOOKUP($K$606,'03_Thresholds_Archetypes'!$A:$M,13,FALSE))</f>
        <v>#N/A</v>
      </c>
      <c r="Y606" t="e">
        <f>IF($K$606="","",LOOKUP($L606,$M606:$R606,$S606:$X606))</f>
        <v>#N/A</v>
      </c>
      <c r="Z606">
        <f>IFERROR(VLOOKUP($A$606,'02_Benchmarks_by_NACE'!$A:$J,7,FALSE),"")</f>
        <v>15.5</v>
      </c>
      <c r="AA606">
        <f>IFERROR(VLOOKUP($A$606,'02_Benchmarks_by_NACE'!$A:$J,8,FALSE),"")</f>
        <v>23.25</v>
      </c>
      <c r="AB606">
        <f>IFERROR(VLOOKUP($A$606,'02_Benchmarks_by_NACE'!$A:$J,9,FALSE),"")</f>
        <v>38.75</v>
      </c>
      <c r="AC606">
        <f>IF(Z606="","",IF(LOWER($G$606)="lower_is_better",IF($L606&lt;=Z606*0.4,3,IF($L606&lt;=Z606*0.7,2,IF($L606&lt;=Z606,0,IF($L606&lt;=AB606,-2,-3)))),IF($L606&gt;=Z606*1.6,3,IF($L606&gt;=Z606*1.3,2,IF($L606&gt;=Z606,0,IF($L606&gt;=Z606/2,-2,-3))))))</f>
        <v>3</v>
      </c>
      <c r="AD606" t="e">
        <f>IF($K$606&lt;&gt;"",Y606,IF(Z606&lt;&gt;"",AC606,""))</f>
        <v>#N/A</v>
      </c>
      <c r="AE606" t="e">
        <f>IF(AD606="","",VLOOKUP(AD606,'04_WUStG_Mapping'!$A:$B,2,TRUE))</f>
        <v>#N/A</v>
      </c>
    </row>
    <row r="607" spans="1:31" x14ac:dyDescent="0.2">
      <c r="A607" t="s">
        <v>619</v>
      </c>
      <c r="B607" t="s">
        <v>660</v>
      </c>
      <c r="C607" t="s">
        <v>739</v>
      </c>
      <c r="D607" t="s">
        <v>938</v>
      </c>
      <c r="E607" t="s">
        <v>1540</v>
      </c>
      <c r="F607" t="s">
        <v>1608</v>
      </c>
      <c r="G607" t="s">
        <v>1626</v>
      </c>
      <c r="H607" t="s">
        <v>1664</v>
      </c>
      <c r="I607" t="s">
        <v>1686</v>
      </c>
      <c r="J607" t="s">
        <v>1700</v>
      </c>
      <c r="K607" t="s">
        <v>1774</v>
      </c>
      <c r="M607" t="e">
        <f>IF($K$607="","",VLOOKUP($K$607,'03_Thresholds_Archetypes'!$A:$M,2,FALSE))</f>
        <v>#N/A</v>
      </c>
      <c r="N607" t="e">
        <f>IF($K$607="","",VLOOKUP($K$607,'03_Thresholds_Archetypes'!$A:$M,3,FALSE))</f>
        <v>#N/A</v>
      </c>
      <c r="O607" t="e">
        <f>IF($K$607="","",VLOOKUP($K$607,'03_Thresholds_Archetypes'!$A:$M,4,FALSE))</f>
        <v>#N/A</v>
      </c>
      <c r="P607" t="e">
        <f>IF($K$607="","",VLOOKUP($K$607,'03_Thresholds_Archetypes'!$A:$M,5,FALSE))</f>
        <v>#N/A</v>
      </c>
      <c r="Q607" t="e">
        <f>IF($K$607="","",VLOOKUP($K$607,'03_Thresholds_Archetypes'!$A:$M,6,FALSE))</f>
        <v>#N/A</v>
      </c>
      <c r="R607" t="e">
        <f>IF($K$607="","",VLOOKUP($K$607,'03_Thresholds_Archetypes'!$A:$M,7,FALSE))</f>
        <v>#N/A</v>
      </c>
      <c r="S607" t="e">
        <f>IF($K$607="","",VLOOKUP($K$607,'03_Thresholds_Archetypes'!$A:$M,8,FALSE))</f>
        <v>#N/A</v>
      </c>
      <c r="T607" t="e">
        <f>IF($K$607="","",VLOOKUP($K$607,'03_Thresholds_Archetypes'!$A:$M,9,FALSE))</f>
        <v>#N/A</v>
      </c>
      <c r="U607" t="e">
        <f>IF($K$607="","",VLOOKUP($K$607,'03_Thresholds_Archetypes'!$A:$M,10,FALSE))</f>
        <v>#N/A</v>
      </c>
      <c r="V607" t="e">
        <f>IF($K$607="","",VLOOKUP($K$607,'03_Thresholds_Archetypes'!$A:$M,11,FALSE))</f>
        <v>#N/A</v>
      </c>
      <c r="W607" t="e">
        <f>IF($K$607="","",VLOOKUP($K$607,'03_Thresholds_Archetypes'!$A:$M,12,FALSE))</f>
        <v>#N/A</v>
      </c>
      <c r="X607" t="e">
        <f>IF($K$607="","",VLOOKUP($K$607,'03_Thresholds_Archetypes'!$A:$M,13,FALSE))</f>
        <v>#N/A</v>
      </c>
      <c r="Y607" t="e">
        <f>IF($K$607="","",LOOKUP($L607,$M607:$R607,$S607:$X607))</f>
        <v>#N/A</v>
      </c>
      <c r="Z607">
        <f>IFERROR(VLOOKUP($A$607,'02_Benchmarks_by_NACE'!$A:$J,7,FALSE),"")</f>
        <v>1.5</v>
      </c>
      <c r="AA607">
        <f>IFERROR(VLOOKUP($A$607,'02_Benchmarks_by_NACE'!$A:$J,8,FALSE),"")</f>
        <v>2.25</v>
      </c>
      <c r="AB607">
        <f>IFERROR(VLOOKUP($A$607,'02_Benchmarks_by_NACE'!$A:$J,9,FALSE),"")</f>
        <v>3.75</v>
      </c>
      <c r="AC607">
        <f>IF(Z607="","",IF(LOWER($G$607)="lower_is_better",IF($L607&lt;=Z607*0.4,3,IF($L607&lt;=Z607*0.7,2,IF($L607&lt;=Z607,0,IF($L607&lt;=AB607,-2,-3)))),IF($L607&gt;=Z607*1.6,3,IF($L607&gt;=Z607*1.3,2,IF($L607&gt;=Z607,0,IF($L607&gt;=Z607/2,-2,-3))))))</f>
        <v>-3</v>
      </c>
      <c r="AD607" t="e">
        <f>IF($K$607&lt;&gt;"",Y607,IF(Z607&lt;&gt;"",AC607,""))</f>
        <v>#N/A</v>
      </c>
      <c r="AE607" t="e">
        <f>IF(AD607="","",VLOOKUP(AD607,'04_WUStG_Mapping'!$A:$B,2,TRUE))</f>
        <v>#N/A</v>
      </c>
    </row>
    <row r="608" spans="1:31" x14ac:dyDescent="0.2">
      <c r="A608" t="s">
        <v>620</v>
      </c>
      <c r="B608" t="s">
        <v>660</v>
      </c>
      <c r="C608" t="s">
        <v>739</v>
      </c>
      <c r="D608" t="s">
        <v>939</v>
      </c>
      <c r="E608" t="s">
        <v>1541</v>
      </c>
      <c r="F608" t="s">
        <v>1606</v>
      </c>
      <c r="G608" t="s">
        <v>1627</v>
      </c>
      <c r="H608" t="s">
        <v>1659</v>
      </c>
      <c r="I608" t="s">
        <v>1685</v>
      </c>
      <c r="J608" t="s">
        <v>1700</v>
      </c>
      <c r="K608" t="s">
        <v>1755</v>
      </c>
      <c r="M608">
        <f>IF($K$608="","",VLOOKUP($K$608,'03_Thresholds_Archetypes'!$A:$M,2,FALSE))</f>
        <v>0</v>
      </c>
      <c r="N608">
        <f>IF($K$608="","",VLOOKUP($K$608,'03_Thresholds_Archetypes'!$A:$M,3,FALSE))</f>
        <v>1</v>
      </c>
      <c r="O608">
        <f>IF($K$608="","",VLOOKUP($K$608,'03_Thresholds_Archetypes'!$A:$M,4,FALSE))</f>
        <v>3</v>
      </c>
      <c r="P608">
        <f>IF($K$608="","",VLOOKUP($K$608,'03_Thresholds_Archetypes'!$A:$M,5,FALSE))</f>
        <v>5</v>
      </c>
      <c r="Q608">
        <f>IF($K$608="","",VLOOKUP($K$608,'03_Thresholds_Archetypes'!$A:$M,6,FALSE))</f>
        <v>1000000000</v>
      </c>
      <c r="R608">
        <f>IF($K$608="","",VLOOKUP($K$608,'03_Thresholds_Archetypes'!$A:$M,7,FALSE))</f>
        <v>1000000000</v>
      </c>
      <c r="S608">
        <f>IF($K$608="","",VLOOKUP($K$608,'03_Thresholds_Archetypes'!$A:$M,8,FALSE))</f>
        <v>3</v>
      </c>
      <c r="T608">
        <f>IF($K$608="","",VLOOKUP($K$608,'03_Thresholds_Archetypes'!$A:$M,9,FALSE))</f>
        <v>2</v>
      </c>
      <c r="U608">
        <f>IF($K$608="","",VLOOKUP($K$608,'03_Thresholds_Archetypes'!$A:$M,10,FALSE))</f>
        <v>0</v>
      </c>
      <c r="V608">
        <f>IF($K$608="","",VLOOKUP($K$608,'03_Thresholds_Archetypes'!$A:$M,11,FALSE))</f>
        <v>-2</v>
      </c>
      <c r="W608">
        <f>IF($K$608="","",VLOOKUP($K$608,'03_Thresholds_Archetypes'!$A:$M,12,FALSE))</f>
        <v>-3</v>
      </c>
      <c r="X608">
        <f>IF($K$608="","",VLOOKUP($K$608,'03_Thresholds_Archetypes'!$A:$M,13,FALSE))</f>
        <v>-3</v>
      </c>
      <c r="Y608">
        <f>IF($K$608="","",LOOKUP($L608,$M608:$R608,$S608:$X608))</f>
        <v>3</v>
      </c>
      <c r="Z608">
        <f>IFERROR(VLOOKUP($A$608,'02_Benchmarks_by_NACE'!$A:$J,7,FALSE),"")</f>
        <v>0.5</v>
      </c>
      <c r="AA608">
        <f>IFERROR(VLOOKUP($A$608,'02_Benchmarks_by_NACE'!$A:$J,8,FALSE),"")</f>
        <v>0.75</v>
      </c>
      <c r="AB608">
        <f>IFERROR(VLOOKUP($A$608,'02_Benchmarks_by_NACE'!$A:$J,9,FALSE),"")</f>
        <v>1.25</v>
      </c>
      <c r="AC608">
        <f>IF(Z608="","",IF(LOWER($G$608)="lower_is_better",IF($L608&lt;=Z608*0.4,3,IF($L608&lt;=Z608*0.7,2,IF($L608&lt;=Z608,0,IF($L608&lt;=AB608,-2,-3)))),IF($L608&gt;=Z608*1.6,3,IF($L608&gt;=Z608*1.3,2,IF($L608&gt;=Z608,0,IF($L608&gt;=Z608/2,-2,-3))))))</f>
        <v>3</v>
      </c>
      <c r="AD608">
        <f>IF($K$608&lt;&gt;"",Y608,IF(Z608&lt;&gt;"",AC608,""))</f>
        <v>3</v>
      </c>
      <c r="AE608">
        <f>IF(AD608="","",VLOOKUP(AD608,'04_WUStG_Mapping'!$A:$B,2,TRUE))</f>
        <v>0</v>
      </c>
    </row>
    <row r="609" spans="1:31" x14ac:dyDescent="0.2">
      <c r="A609" t="s">
        <v>621</v>
      </c>
      <c r="B609" t="s">
        <v>660</v>
      </c>
      <c r="C609" t="s">
        <v>739</v>
      </c>
      <c r="D609" t="s">
        <v>939</v>
      </c>
      <c r="E609" t="s">
        <v>1542</v>
      </c>
      <c r="F609" t="s">
        <v>1607</v>
      </c>
      <c r="G609" t="s">
        <v>1626</v>
      </c>
      <c r="H609" t="s">
        <v>1660</v>
      </c>
      <c r="I609" t="s">
        <v>1685</v>
      </c>
      <c r="J609" t="s">
        <v>1700</v>
      </c>
      <c r="K609" t="s">
        <v>1774</v>
      </c>
      <c r="M609" t="e">
        <f>IF($K$609="","",VLOOKUP($K$609,'03_Thresholds_Archetypes'!$A:$M,2,FALSE))</f>
        <v>#N/A</v>
      </c>
      <c r="N609" t="e">
        <f>IF($K$609="","",VLOOKUP($K$609,'03_Thresholds_Archetypes'!$A:$M,3,FALSE))</f>
        <v>#N/A</v>
      </c>
      <c r="O609" t="e">
        <f>IF($K$609="","",VLOOKUP($K$609,'03_Thresholds_Archetypes'!$A:$M,4,FALSE))</f>
        <v>#N/A</v>
      </c>
      <c r="P609" t="e">
        <f>IF($K$609="","",VLOOKUP($K$609,'03_Thresholds_Archetypes'!$A:$M,5,FALSE))</f>
        <v>#N/A</v>
      </c>
      <c r="Q609" t="e">
        <f>IF($K$609="","",VLOOKUP($K$609,'03_Thresholds_Archetypes'!$A:$M,6,FALSE))</f>
        <v>#N/A</v>
      </c>
      <c r="R609" t="e">
        <f>IF($K$609="","",VLOOKUP($K$609,'03_Thresholds_Archetypes'!$A:$M,7,FALSE))</f>
        <v>#N/A</v>
      </c>
      <c r="S609" t="e">
        <f>IF($K$609="","",VLOOKUP($K$609,'03_Thresholds_Archetypes'!$A:$M,8,FALSE))</f>
        <v>#N/A</v>
      </c>
      <c r="T609" t="e">
        <f>IF($K$609="","",VLOOKUP($K$609,'03_Thresholds_Archetypes'!$A:$M,9,FALSE))</f>
        <v>#N/A</v>
      </c>
      <c r="U609" t="e">
        <f>IF($K$609="","",VLOOKUP($K$609,'03_Thresholds_Archetypes'!$A:$M,10,FALSE))</f>
        <v>#N/A</v>
      </c>
      <c r="V609" t="e">
        <f>IF($K$609="","",VLOOKUP($K$609,'03_Thresholds_Archetypes'!$A:$M,11,FALSE))</f>
        <v>#N/A</v>
      </c>
      <c r="W609" t="e">
        <f>IF($K$609="","",VLOOKUP($K$609,'03_Thresholds_Archetypes'!$A:$M,12,FALSE))</f>
        <v>#N/A</v>
      </c>
      <c r="X609" t="e">
        <f>IF($K$609="","",VLOOKUP($K$609,'03_Thresholds_Archetypes'!$A:$M,13,FALSE))</f>
        <v>#N/A</v>
      </c>
      <c r="Y609" t="e">
        <f>IF($K$609="","",LOOKUP($L609,$M609:$R609,$S609:$X609))</f>
        <v>#N/A</v>
      </c>
      <c r="Z609">
        <f>IFERROR(VLOOKUP($A$609,'02_Benchmarks_by_NACE'!$A:$J,7,FALSE),"")</f>
        <v>0.66999999999999993</v>
      </c>
      <c r="AA609">
        <f>IFERROR(VLOOKUP($A$609,'02_Benchmarks_by_NACE'!$A:$J,8,FALSE),"")</f>
        <v>1</v>
      </c>
      <c r="AB609">
        <f>IFERROR(VLOOKUP($A$609,'02_Benchmarks_by_NACE'!$A:$J,9,FALSE),"")</f>
        <v>1</v>
      </c>
      <c r="AC609">
        <f>IF(Z609="","",IF(LOWER($G$609)="lower_is_better",IF($L609&lt;=Z609*0.4,3,IF($L609&lt;=Z609*0.7,2,IF($L609&lt;=Z609,0,IF($L609&lt;=AB609,-2,-3)))),IF($L609&gt;=Z609*1.6,3,IF($L609&gt;=Z609*1.3,2,IF($L609&gt;=Z609,0,IF($L609&gt;=Z609/2,-2,-3))))))</f>
        <v>-3</v>
      </c>
      <c r="AD609" t="e">
        <f>IF($K$609&lt;&gt;"",Y609,IF(Z609&lt;&gt;"",AC609,""))</f>
        <v>#N/A</v>
      </c>
      <c r="AE609" t="e">
        <f>IF(AD609="","",VLOOKUP(AD609,'04_WUStG_Mapping'!$A:$B,2,TRUE))</f>
        <v>#N/A</v>
      </c>
    </row>
    <row r="610" spans="1:31" x14ac:dyDescent="0.2">
      <c r="A610" t="s">
        <v>622</v>
      </c>
      <c r="B610" t="s">
        <v>660</v>
      </c>
      <c r="C610" t="s">
        <v>739</v>
      </c>
      <c r="D610" t="s">
        <v>939</v>
      </c>
      <c r="E610" t="s">
        <v>1543</v>
      </c>
      <c r="F610" t="s">
        <v>1607</v>
      </c>
      <c r="G610" t="s">
        <v>1626</v>
      </c>
      <c r="H610" t="s">
        <v>1661</v>
      </c>
      <c r="I610" t="s">
        <v>1685</v>
      </c>
      <c r="J610" t="s">
        <v>1700</v>
      </c>
      <c r="K610" t="s">
        <v>1774</v>
      </c>
      <c r="M610" t="e">
        <f>IF($K$610="","",VLOOKUP($K$610,'03_Thresholds_Archetypes'!$A:$M,2,FALSE))</f>
        <v>#N/A</v>
      </c>
      <c r="N610" t="e">
        <f>IF($K$610="","",VLOOKUP($K$610,'03_Thresholds_Archetypes'!$A:$M,3,FALSE))</f>
        <v>#N/A</v>
      </c>
      <c r="O610" t="e">
        <f>IF($K$610="","",VLOOKUP($K$610,'03_Thresholds_Archetypes'!$A:$M,4,FALSE))</f>
        <v>#N/A</v>
      </c>
      <c r="P610" t="e">
        <f>IF($K$610="","",VLOOKUP($K$610,'03_Thresholds_Archetypes'!$A:$M,5,FALSE))</f>
        <v>#N/A</v>
      </c>
      <c r="Q610" t="e">
        <f>IF($K$610="","",VLOOKUP($K$610,'03_Thresholds_Archetypes'!$A:$M,6,FALSE))</f>
        <v>#N/A</v>
      </c>
      <c r="R610" t="e">
        <f>IF($K$610="","",VLOOKUP($K$610,'03_Thresholds_Archetypes'!$A:$M,7,FALSE))</f>
        <v>#N/A</v>
      </c>
      <c r="S610" t="e">
        <f>IF($K$610="","",VLOOKUP($K$610,'03_Thresholds_Archetypes'!$A:$M,8,FALSE))</f>
        <v>#N/A</v>
      </c>
      <c r="T610" t="e">
        <f>IF($K$610="","",VLOOKUP($K$610,'03_Thresholds_Archetypes'!$A:$M,9,FALSE))</f>
        <v>#N/A</v>
      </c>
      <c r="U610" t="e">
        <f>IF($K$610="","",VLOOKUP($K$610,'03_Thresholds_Archetypes'!$A:$M,10,FALSE))</f>
        <v>#N/A</v>
      </c>
      <c r="V610" t="e">
        <f>IF($K$610="","",VLOOKUP($K$610,'03_Thresholds_Archetypes'!$A:$M,11,FALSE))</f>
        <v>#N/A</v>
      </c>
      <c r="W610" t="e">
        <f>IF($K$610="","",VLOOKUP($K$610,'03_Thresholds_Archetypes'!$A:$M,12,FALSE))</f>
        <v>#N/A</v>
      </c>
      <c r="X610" t="e">
        <f>IF($K$610="","",VLOOKUP($K$610,'03_Thresholds_Archetypes'!$A:$M,13,FALSE))</f>
        <v>#N/A</v>
      </c>
      <c r="Y610" t="e">
        <f>IF($K$610="","",LOOKUP($L610,$M610:$R610,$S610:$X610))</f>
        <v>#N/A</v>
      </c>
      <c r="Z610">
        <f>IFERROR(VLOOKUP($A$610,'02_Benchmarks_by_NACE'!$A:$J,7,FALSE),"")</f>
        <v>0.5</v>
      </c>
      <c r="AA610">
        <f>IFERROR(VLOOKUP($A$610,'02_Benchmarks_by_NACE'!$A:$J,8,FALSE),"")</f>
        <v>0.75</v>
      </c>
      <c r="AB610">
        <f>IFERROR(VLOOKUP($A$610,'02_Benchmarks_by_NACE'!$A:$J,9,FALSE),"")</f>
        <v>0.9</v>
      </c>
      <c r="AC610">
        <f>IF(Z610="","",IF(LOWER($G$610)="lower_is_better",IF($L610&lt;=Z610*0.4,3,IF($L610&lt;=Z610*0.7,2,IF($L610&lt;=Z610,0,IF($L610&lt;=AB610,-2,-3)))),IF($L610&gt;=Z610*1.6,3,IF($L610&gt;=Z610*1.3,2,IF($L610&gt;=Z610,0,IF($L610&gt;=Z610/2,-2,-3))))))</f>
        <v>-3</v>
      </c>
      <c r="AD610" t="e">
        <f>IF($K$610&lt;&gt;"",Y610,IF(Z610&lt;&gt;"",AC610,""))</f>
        <v>#N/A</v>
      </c>
      <c r="AE610" t="e">
        <f>IF(AD610="","",VLOOKUP(AD610,'04_WUStG_Mapping'!$A:$B,2,TRUE))</f>
        <v>#N/A</v>
      </c>
    </row>
    <row r="611" spans="1:31" x14ac:dyDescent="0.2">
      <c r="A611" t="s">
        <v>623</v>
      </c>
      <c r="B611" t="s">
        <v>660</v>
      </c>
      <c r="C611" t="s">
        <v>739</v>
      </c>
      <c r="D611" t="s">
        <v>940</v>
      </c>
      <c r="E611" t="s">
        <v>1544</v>
      </c>
      <c r="F611" t="s">
        <v>1602</v>
      </c>
      <c r="G611" t="s">
        <v>1626</v>
      </c>
      <c r="H611" t="s">
        <v>1655</v>
      </c>
      <c r="I611" t="s">
        <v>1683</v>
      </c>
      <c r="J611" t="s">
        <v>1698</v>
      </c>
      <c r="K611" t="s">
        <v>1753</v>
      </c>
      <c r="M611">
        <f>IF($K$611="","",VLOOKUP($K$611,'03_Thresholds_Archetypes'!$A:$M,2,FALSE))</f>
        <v>0</v>
      </c>
      <c r="N611">
        <f>IF($K$611="","",VLOOKUP($K$611,'03_Thresholds_Archetypes'!$A:$M,3,FALSE))</f>
        <v>30</v>
      </c>
      <c r="O611">
        <f>IF($K$611="","",VLOOKUP($K$611,'03_Thresholds_Archetypes'!$A:$M,4,FALSE))</f>
        <v>50</v>
      </c>
      <c r="P611">
        <f>IF($K$611="","",VLOOKUP($K$611,'03_Thresholds_Archetypes'!$A:$M,5,FALSE))</f>
        <v>70</v>
      </c>
      <c r="Q611">
        <f>IF($K$611="","",VLOOKUP($K$611,'03_Thresholds_Archetypes'!$A:$M,6,FALSE))</f>
        <v>90</v>
      </c>
      <c r="R611">
        <f>IF($K$611="","",VLOOKUP($K$611,'03_Thresholds_Archetypes'!$A:$M,7,FALSE))</f>
        <v>1000000000</v>
      </c>
      <c r="S611">
        <f>IF($K$611="","",VLOOKUP($K$611,'03_Thresholds_Archetypes'!$A:$M,8,FALSE))</f>
        <v>-3</v>
      </c>
      <c r="T611">
        <f>IF($K$611="","",VLOOKUP($K$611,'03_Thresholds_Archetypes'!$A:$M,9,FALSE))</f>
        <v>-2</v>
      </c>
      <c r="U611">
        <f>IF($K$611="","",VLOOKUP($K$611,'03_Thresholds_Archetypes'!$A:$M,10,FALSE))</f>
        <v>0</v>
      </c>
      <c r="V611">
        <f>IF($K$611="","",VLOOKUP($K$611,'03_Thresholds_Archetypes'!$A:$M,11,FALSE))</f>
        <v>2</v>
      </c>
      <c r="W611">
        <f>IF($K$611="","",VLOOKUP($K$611,'03_Thresholds_Archetypes'!$A:$M,12,FALSE))</f>
        <v>3</v>
      </c>
      <c r="X611">
        <f>IF($K$611="","",VLOOKUP($K$611,'03_Thresholds_Archetypes'!$A:$M,13,FALSE))</f>
        <v>3</v>
      </c>
      <c r="Y611">
        <f>IF($K$611="","",LOOKUP($L611,$M611:$R611,$S611:$X611))</f>
        <v>-3</v>
      </c>
      <c r="Z611">
        <f>IFERROR(VLOOKUP($A$611,'02_Benchmarks_by_NACE'!$A:$J,7,FALSE),"")</f>
        <v>59.5</v>
      </c>
      <c r="AA611">
        <f>IFERROR(VLOOKUP($A$611,'02_Benchmarks_by_NACE'!$A:$J,8,FALSE),"")</f>
        <v>89.25</v>
      </c>
      <c r="AB611">
        <f>IFERROR(VLOOKUP($A$611,'02_Benchmarks_by_NACE'!$A:$J,9,FALSE),"")</f>
        <v>100</v>
      </c>
      <c r="AC611">
        <f>IF(Z611="","",IF(LOWER($G$611)="lower_is_better",IF($L611&lt;=Z611*0.4,3,IF($L611&lt;=Z611*0.7,2,IF($L611&lt;=Z611,0,IF($L611&lt;=AB611,-2,-3)))),IF($L611&gt;=Z611*1.6,3,IF($L611&gt;=Z611*1.3,2,IF($L611&gt;=Z611,0,IF($L611&gt;=Z611/2,-2,-3))))))</f>
        <v>-3</v>
      </c>
      <c r="AD611">
        <f>IF($K$611&lt;&gt;"",Y611,IF(Z611&lt;&gt;"",AC611,""))</f>
        <v>-3</v>
      </c>
      <c r="AE611">
        <f>IF(AD611="","",VLOOKUP(AD611,'04_WUStG_Mapping'!$A:$B,2,TRUE))</f>
        <v>25</v>
      </c>
    </row>
    <row r="612" spans="1:31" x14ac:dyDescent="0.2">
      <c r="A612" t="s">
        <v>624</v>
      </c>
      <c r="B612" t="s">
        <v>660</v>
      </c>
      <c r="C612" t="s">
        <v>739</v>
      </c>
      <c r="D612" t="s">
        <v>940</v>
      </c>
      <c r="E612" t="s">
        <v>1545</v>
      </c>
      <c r="F612" t="s">
        <v>1604</v>
      </c>
      <c r="G612" t="s">
        <v>1626</v>
      </c>
      <c r="H612" t="s">
        <v>1657</v>
      </c>
      <c r="I612" t="s">
        <v>1683</v>
      </c>
      <c r="J612" t="s">
        <v>1698</v>
      </c>
      <c r="K612" t="s">
        <v>1753</v>
      </c>
      <c r="M612">
        <f>IF($K$612="","",VLOOKUP($K$612,'03_Thresholds_Archetypes'!$A:$M,2,FALSE))</f>
        <v>0</v>
      </c>
      <c r="N612">
        <f>IF($K$612="","",VLOOKUP($K$612,'03_Thresholds_Archetypes'!$A:$M,3,FALSE))</f>
        <v>30</v>
      </c>
      <c r="O612">
        <f>IF($K$612="","",VLOOKUP($K$612,'03_Thresholds_Archetypes'!$A:$M,4,FALSE))</f>
        <v>50</v>
      </c>
      <c r="P612">
        <f>IF($K$612="","",VLOOKUP($K$612,'03_Thresholds_Archetypes'!$A:$M,5,FALSE))</f>
        <v>70</v>
      </c>
      <c r="Q612">
        <f>IF($K$612="","",VLOOKUP($K$612,'03_Thresholds_Archetypes'!$A:$M,6,FALSE))</f>
        <v>90</v>
      </c>
      <c r="R612">
        <f>IF($K$612="","",VLOOKUP($K$612,'03_Thresholds_Archetypes'!$A:$M,7,FALSE))</f>
        <v>1000000000</v>
      </c>
      <c r="S612">
        <f>IF($K$612="","",VLOOKUP($K$612,'03_Thresholds_Archetypes'!$A:$M,8,FALSE))</f>
        <v>-3</v>
      </c>
      <c r="T612">
        <f>IF($K$612="","",VLOOKUP($K$612,'03_Thresholds_Archetypes'!$A:$M,9,FALSE))</f>
        <v>-2</v>
      </c>
      <c r="U612">
        <f>IF($K$612="","",VLOOKUP($K$612,'03_Thresholds_Archetypes'!$A:$M,10,FALSE))</f>
        <v>0</v>
      </c>
      <c r="V612">
        <f>IF($K$612="","",VLOOKUP($K$612,'03_Thresholds_Archetypes'!$A:$M,11,FALSE))</f>
        <v>2</v>
      </c>
      <c r="W612">
        <f>IF($K$612="","",VLOOKUP($K$612,'03_Thresholds_Archetypes'!$A:$M,12,FALSE))</f>
        <v>3</v>
      </c>
      <c r="X612">
        <f>IF($K$612="","",VLOOKUP($K$612,'03_Thresholds_Archetypes'!$A:$M,13,FALSE))</f>
        <v>3</v>
      </c>
      <c r="Y612">
        <f>IF($K$612="","",LOOKUP($L612,$M612:$R612,$S612:$X612))</f>
        <v>-3</v>
      </c>
      <c r="Z612">
        <f>IFERROR(VLOOKUP($A$612,'02_Benchmarks_by_NACE'!$A:$J,7,FALSE),"")</f>
        <v>82</v>
      </c>
      <c r="AA612">
        <f>IFERROR(VLOOKUP($A$612,'02_Benchmarks_by_NACE'!$A:$J,8,FALSE),"")</f>
        <v>100</v>
      </c>
      <c r="AB612">
        <f>IFERROR(VLOOKUP($A$612,'02_Benchmarks_by_NACE'!$A:$J,9,FALSE),"")</f>
        <v>100</v>
      </c>
      <c r="AC612">
        <f>IF(Z612="","",IF(LOWER($G$612)="lower_is_better",IF($L612&lt;=Z612*0.4,3,IF($L612&lt;=Z612*0.7,2,IF($L612&lt;=Z612,0,IF($L612&lt;=AB612,-2,-3)))),IF($L612&gt;=Z612*1.6,3,IF($L612&gt;=Z612*1.3,2,IF($L612&gt;=Z612,0,IF($L612&gt;=Z612/2,-2,-3))))))</f>
        <v>-3</v>
      </c>
      <c r="AD612">
        <f>IF($K$612&lt;&gt;"",Y612,IF(Z612&lt;&gt;"",AC612,""))</f>
        <v>-3</v>
      </c>
      <c r="AE612">
        <f>IF(AD612="","",VLOOKUP(AD612,'04_WUStG_Mapping'!$A:$B,2,TRUE))</f>
        <v>25</v>
      </c>
    </row>
    <row r="613" spans="1:31" x14ac:dyDescent="0.2">
      <c r="A613" t="s">
        <v>625</v>
      </c>
      <c r="B613" t="s">
        <v>660</v>
      </c>
      <c r="C613" t="s">
        <v>739</v>
      </c>
      <c r="D613" t="s">
        <v>940</v>
      </c>
      <c r="E613" t="s">
        <v>1546</v>
      </c>
      <c r="F613" t="s">
        <v>1605</v>
      </c>
      <c r="G613" t="s">
        <v>1626</v>
      </c>
      <c r="H613" t="s">
        <v>1658</v>
      </c>
      <c r="I613" t="s">
        <v>1684</v>
      </c>
      <c r="J613" t="s">
        <v>1698</v>
      </c>
      <c r="K613" t="s">
        <v>1753</v>
      </c>
      <c r="M613">
        <f>IF($K$613="","",VLOOKUP($K$613,'03_Thresholds_Archetypes'!$A:$M,2,FALSE))</f>
        <v>0</v>
      </c>
      <c r="N613">
        <f>IF($K$613="","",VLOOKUP($K$613,'03_Thresholds_Archetypes'!$A:$M,3,FALSE))</f>
        <v>30</v>
      </c>
      <c r="O613">
        <f>IF($K$613="","",VLOOKUP($K$613,'03_Thresholds_Archetypes'!$A:$M,4,FALSE))</f>
        <v>50</v>
      </c>
      <c r="P613">
        <f>IF($K$613="","",VLOOKUP($K$613,'03_Thresholds_Archetypes'!$A:$M,5,FALSE))</f>
        <v>70</v>
      </c>
      <c r="Q613">
        <f>IF($K$613="","",VLOOKUP($K$613,'03_Thresholds_Archetypes'!$A:$M,6,FALSE))</f>
        <v>90</v>
      </c>
      <c r="R613">
        <f>IF($K$613="","",VLOOKUP($K$613,'03_Thresholds_Archetypes'!$A:$M,7,FALSE))</f>
        <v>1000000000</v>
      </c>
      <c r="S613">
        <f>IF($K$613="","",VLOOKUP($K$613,'03_Thresholds_Archetypes'!$A:$M,8,FALSE))</f>
        <v>-3</v>
      </c>
      <c r="T613">
        <f>IF($K$613="","",VLOOKUP($K$613,'03_Thresholds_Archetypes'!$A:$M,9,FALSE))</f>
        <v>-2</v>
      </c>
      <c r="U613">
        <f>IF($K$613="","",VLOOKUP($K$613,'03_Thresholds_Archetypes'!$A:$M,10,FALSE))</f>
        <v>0</v>
      </c>
      <c r="V613">
        <f>IF($K$613="","",VLOOKUP($K$613,'03_Thresholds_Archetypes'!$A:$M,11,FALSE))</f>
        <v>2</v>
      </c>
      <c r="W613">
        <f>IF($K$613="","",VLOOKUP($K$613,'03_Thresholds_Archetypes'!$A:$M,12,FALSE))</f>
        <v>3</v>
      </c>
      <c r="X613">
        <f>IF($K$613="","",VLOOKUP($K$613,'03_Thresholds_Archetypes'!$A:$M,13,FALSE))</f>
        <v>3</v>
      </c>
      <c r="Y613">
        <f>IF($K$613="","",LOOKUP($L613,$M613:$R613,$S613:$X613))</f>
        <v>-3</v>
      </c>
      <c r="Z613">
        <f>IFERROR(VLOOKUP($A$613,'02_Benchmarks_by_NACE'!$A:$J,7,FALSE),"")</f>
        <v>49.5</v>
      </c>
      <c r="AA613">
        <f>IFERROR(VLOOKUP($A$613,'02_Benchmarks_by_NACE'!$A:$J,8,FALSE),"")</f>
        <v>74.25</v>
      </c>
      <c r="AB613">
        <f>IFERROR(VLOOKUP($A$613,'02_Benchmarks_by_NACE'!$A:$J,9,FALSE),"")</f>
        <v>100</v>
      </c>
      <c r="AC613">
        <f>IF(Z613="","",IF(LOWER($G$613)="lower_is_better",IF($L613&lt;=Z613*0.4,3,IF($L613&lt;=Z613*0.7,2,IF($L613&lt;=Z613,0,IF($L613&lt;=AB613,-2,-3)))),IF($L613&gt;=Z613*1.6,3,IF($L613&gt;=Z613*1.3,2,IF($L613&gt;=Z613,0,IF($L613&gt;=Z613/2,-2,-3))))))</f>
        <v>-3</v>
      </c>
      <c r="AD613">
        <f>IF($K$613&lt;&gt;"",Y613,IF(Z613&lt;&gt;"",AC613,""))</f>
        <v>-3</v>
      </c>
      <c r="AE613">
        <f>IF(AD613="","",VLOOKUP(AD613,'04_WUStG_Mapping'!$A:$B,2,TRUE))</f>
        <v>25</v>
      </c>
    </row>
    <row r="614" spans="1:31" x14ac:dyDescent="0.2">
      <c r="A614" t="s">
        <v>626</v>
      </c>
      <c r="B614" t="s">
        <v>660</v>
      </c>
      <c r="C614" t="s">
        <v>739</v>
      </c>
      <c r="D614" t="s">
        <v>941</v>
      </c>
      <c r="E614" t="s">
        <v>1547</v>
      </c>
      <c r="F614" t="s">
        <v>1607</v>
      </c>
      <c r="G614" t="s">
        <v>1626</v>
      </c>
      <c r="H614" t="s">
        <v>1662</v>
      </c>
      <c r="I614" t="s">
        <v>1686</v>
      </c>
      <c r="J614" t="s">
        <v>1700</v>
      </c>
      <c r="K614" t="s">
        <v>1774</v>
      </c>
      <c r="M614" t="e">
        <f>IF($K$614="","",VLOOKUP($K$614,'03_Thresholds_Archetypes'!$A:$M,2,FALSE))</f>
        <v>#N/A</v>
      </c>
      <c r="N614" t="e">
        <f>IF($K$614="","",VLOOKUP($K$614,'03_Thresholds_Archetypes'!$A:$M,3,FALSE))</f>
        <v>#N/A</v>
      </c>
      <c r="O614" t="e">
        <f>IF($K$614="","",VLOOKUP($K$614,'03_Thresholds_Archetypes'!$A:$M,4,FALSE))</f>
        <v>#N/A</v>
      </c>
      <c r="P614" t="e">
        <f>IF($K$614="","",VLOOKUP($K$614,'03_Thresholds_Archetypes'!$A:$M,5,FALSE))</f>
        <v>#N/A</v>
      </c>
      <c r="Q614" t="e">
        <f>IF($K$614="","",VLOOKUP($K$614,'03_Thresholds_Archetypes'!$A:$M,6,FALSE))</f>
        <v>#N/A</v>
      </c>
      <c r="R614" t="e">
        <f>IF($K$614="","",VLOOKUP($K$614,'03_Thresholds_Archetypes'!$A:$M,7,FALSE))</f>
        <v>#N/A</v>
      </c>
      <c r="S614" t="e">
        <f>IF($K$614="","",VLOOKUP($K$614,'03_Thresholds_Archetypes'!$A:$M,8,FALSE))</f>
        <v>#N/A</v>
      </c>
      <c r="T614" t="e">
        <f>IF($K$614="","",VLOOKUP($K$614,'03_Thresholds_Archetypes'!$A:$M,9,FALSE))</f>
        <v>#N/A</v>
      </c>
      <c r="U614" t="e">
        <f>IF($K$614="","",VLOOKUP($K$614,'03_Thresholds_Archetypes'!$A:$M,10,FALSE))</f>
        <v>#N/A</v>
      </c>
      <c r="V614" t="e">
        <f>IF($K$614="","",VLOOKUP($K$614,'03_Thresholds_Archetypes'!$A:$M,11,FALSE))</f>
        <v>#N/A</v>
      </c>
      <c r="W614" t="e">
        <f>IF($K$614="","",VLOOKUP($K$614,'03_Thresholds_Archetypes'!$A:$M,12,FALSE))</f>
        <v>#N/A</v>
      </c>
      <c r="X614" t="e">
        <f>IF($K$614="","",VLOOKUP($K$614,'03_Thresholds_Archetypes'!$A:$M,13,FALSE))</f>
        <v>#N/A</v>
      </c>
      <c r="Y614" t="e">
        <f>IF($K$614="","",LOOKUP($L614,$M614:$R614,$S614:$X614))</f>
        <v>#N/A</v>
      </c>
      <c r="Z614">
        <f>IFERROR(VLOOKUP($A$614,'02_Benchmarks_by_NACE'!$A:$J,7,FALSE),"")</f>
        <v>0.64500000000000002</v>
      </c>
      <c r="AA614">
        <f>IFERROR(VLOOKUP($A$614,'02_Benchmarks_by_NACE'!$A:$J,8,FALSE),"")</f>
        <v>0.96750000000000003</v>
      </c>
      <c r="AB614">
        <f>IFERROR(VLOOKUP($A$614,'02_Benchmarks_by_NACE'!$A:$J,9,FALSE),"")</f>
        <v>1</v>
      </c>
      <c r="AC614">
        <f>IF(Z614="","",IF(LOWER($G$614)="lower_is_better",IF($L614&lt;=Z614*0.4,3,IF($L614&lt;=Z614*0.7,2,IF($L614&lt;=Z614,0,IF($L614&lt;=AB614,-2,-3)))),IF($L614&gt;=Z614*1.6,3,IF($L614&gt;=Z614*1.3,2,IF($L614&gt;=Z614,0,IF($L614&gt;=Z614/2,-2,-3))))))</f>
        <v>-3</v>
      </c>
      <c r="AD614" t="e">
        <f>IF($K$614&lt;&gt;"",Y614,IF(Z614&lt;&gt;"",AC614,""))</f>
        <v>#N/A</v>
      </c>
      <c r="AE614" t="e">
        <f>IF(AD614="","",VLOOKUP(AD614,'04_WUStG_Mapping'!$A:$B,2,TRUE))</f>
        <v>#N/A</v>
      </c>
    </row>
    <row r="615" spans="1:31" x14ac:dyDescent="0.2">
      <c r="A615" t="s">
        <v>627</v>
      </c>
      <c r="B615" t="s">
        <v>660</v>
      </c>
      <c r="C615" t="s">
        <v>739</v>
      </c>
      <c r="D615" t="s">
        <v>941</v>
      </c>
      <c r="E615" t="s">
        <v>1548</v>
      </c>
      <c r="F615" t="s">
        <v>1602</v>
      </c>
      <c r="G615" t="s">
        <v>1627</v>
      </c>
      <c r="H615" t="s">
        <v>1663</v>
      </c>
      <c r="I615" t="s">
        <v>1632</v>
      </c>
      <c r="J615" t="s">
        <v>1700</v>
      </c>
      <c r="K615" t="s">
        <v>1775</v>
      </c>
      <c r="M615" t="e">
        <f>IF($K$615="","",VLOOKUP($K$615,'03_Thresholds_Archetypes'!$A:$M,2,FALSE))</f>
        <v>#N/A</v>
      </c>
      <c r="N615" t="e">
        <f>IF($K$615="","",VLOOKUP($K$615,'03_Thresholds_Archetypes'!$A:$M,3,FALSE))</f>
        <v>#N/A</v>
      </c>
      <c r="O615" t="e">
        <f>IF($K$615="","",VLOOKUP($K$615,'03_Thresholds_Archetypes'!$A:$M,4,FALSE))</f>
        <v>#N/A</v>
      </c>
      <c r="P615" t="e">
        <f>IF($K$615="","",VLOOKUP($K$615,'03_Thresholds_Archetypes'!$A:$M,5,FALSE))</f>
        <v>#N/A</v>
      </c>
      <c r="Q615" t="e">
        <f>IF($K$615="","",VLOOKUP($K$615,'03_Thresholds_Archetypes'!$A:$M,6,FALSE))</f>
        <v>#N/A</v>
      </c>
      <c r="R615" t="e">
        <f>IF($K$615="","",VLOOKUP($K$615,'03_Thresholds_Archetypes'!$A:$M,7,FALSE))</f>
        <v>#N/A</v>
      </c>
      <c r="S615" t="e">
        <f>IF($K$615="","",VLOOKUP($K$615,'03_Thresholds_Archetypes'!$A:$M,8,FALSE))</f>
        <v>#N/A</v>
      </c>
      <c r="T615" t="e">
        <f>IF($K$615="","",VLOOKUP($K$615,'03_Thresholds_Archetypes'!$A:$M,9,FALSE))</f>
        <v>#N/A</v>
      </c>
      <c r="U615" t="e">
        <f>IF($K$615="","",VLOOKUP($K$615,'03_Thresholds_Archetypes'!$A:$M,10,FALSE))</f>
        <v>#N/A</v>
      </c>
      <c r="V615" t="e">
        <f>IF($K$615="","",VLOOKUP($K$615,'03_Thresholds_Archetypes'!$A:$M,11,FALSE))</f>
        <v>#N/A</v>
      </c>
      <c r="W615" t="e">
        <f>IF($K$615="","",VLOOKUP($K$615,'03_Thresholds_Archetypes'!$A:$M,12,FALSE))</f>
        <v>#N/A</v>
      </c>
      <c r="X615" t="e">
        <f>IF($K$615="","",VLOOKUP($K$615,'03_Thresholds_Archetypes'!$A:$M,13,FALSE))</f>
        <v>#N/A</v>
      </c>
      <c r="Y615" t="e">
        <f>IF($K$615="","",LOOKUP($L615,$M615:$R615,$S615:$X615))</f>
        <v>#N/A</v>
      </c>
      <c r="Z615">
        <f>IFERROR(VLOOKUP($A$615,'02_Benchmarks_by_NACE'!$A:$J,7,FALSE),"")</f>
        <v>15.5</v>
      </c>
      <c r="AA615">
        <f>IFERROR(VLOOKUP($A$615,'02_Benchmarks_by_NACE'!$A:$J,8,FALSE),"")</f>
        <v>23.25</v>
      </c>
      <c r="AB615">
        <f>IFERROR(VLOOKUP($A$615,'02_Benchmarks_by_NACE'!$A:$J,9,FALSE),"")</f>
        <v>38.75</v>
      </c>
      <c r="AC615">
        <f>IF(Z615="","",IF(LOWER($G$615)="lower_is_better",IF($L615&lt;=Z615*0.4,3,IF($L615&lt;=Z615*0.7,2,IF($L615&lt;=Z615,0,IF($L615&lt;=AB615,-2,-3)))),IF($L615&gt;=Z615*1.6,3,IF($L615&gt;=Z615*1.3,2,IF($L615&gt;=Z615,0,IF($L615&gt;=Z615/2,-2,-3))))))</f>
        <v>3</v>
      </c>
      <c r="AD615" t="e">
        <f>IF($K$615&lt;&gt;"",Y615,IF(Z615&lt;&gt;"",AC615,""))</f>
        <v>#N/A</v>
      </c>
      <c r="AE615" t="e">
        <f>IF(AD615="","",VLOOKUP(AD615,'04_WUStG_Mapping'!$A:$B,2,TRUE))</f>
        <v>#N/A</v>
      </c>
    </row>
    <row r="616" spans="1:31" x14ac:dyDescent="0.2">
      <c r="A616" t="s">
        <v>628</v>
      </c>
      <c r="B616" t="s">
        <v>660</v>
      </c>
      <c r="C616" t="s">
        <v>739</v>
      </c>
      <c r="D616" t="s">
        <v>941</v>
      </c>
      <c r="E616" t="s">
        <v>1549</v>
      </c>
      <c r="F616" t="s">
        <v>1608</v>
      </c>
      <c r="G616" t="s">
        <v>1626</v>
      </c>
      <c r="H616" t="s">
        <v>1664</v>
      </c>
      <c r="I616" t="s">
        <v>1686</v>
      </c>
      <c r="J616" t="s">
        <v>1700</v>
      </c>
      <c r="K616" t="s">
        <v>1774</v>
      </c>
      <c r="M616" t="e">
        <f>IF($K$616="","",VLOOKUP($K$616,'03_Thresholds_Archetypes'!$A:$M,2,FALSE))</f>
        <v>#N/A</v>
      </c>
      <c r="N616" t="e">
        <f>IF($K$616="","",VLOOKUP($K$616,'03_Thresholds_Archetypes'!$A:$M,3,FALSE))</f>
        <v>#N/A</v>
      </c>
      <c r="O616" t="e">
        <f>IF($K$616="","",VLOOKUP($K$616,'03_Thresholds_Archetypes'!$A:$M,4,FALSE))</f>
        <v>#N/A</v>
      </c>
      <c r="P616" t="e">
        <f>IF($K$616="","",VLOOKUP($K$616,'03_Thresholds_Archetypes'!$A:$M,5,FALSE))</f>
        <v>#N/A</v>
      </c>
      <c r="Q616" t="e">
        <f>IF($K$616="","",VLOOKUP($K$616,'03_Thresholds_Archetypes'!$A:$M,6,FALSE))</f>
        <v>#N/A</v>
      </c>
      <c r="R616" t="e">
        <f>IF($K$616="","",VLOOKUP($K$616,'03_Thresholds_Archetypes'!$A:$M,7,FALSE))</f>
        <v>#N/A</v>
      </c>
      <c r="S616" t="e">
        <f>IF($K$616="","",VLOOKUP($K$616,'03_Thresholds_Archetypes'!$A:$M,8,FALSE))</f>
        <v>#N/A</v>
      </c>
      <c r="T616" t="e">
        <f>IF($K$616="","",VLOOKUP($K$616,'03_Thresholds_Archetypes'!$A:$M,9,FALSE))</f>
        <v>#N/A</v>
      </c>
      <c r="U616" t="e">
        <f>IF($K$616="","",VLOOKUP($K$616,'03_Thresholds_Archetypes'!$A:$M,10,FALSE))</f>
        <v>#N/A</v>
      </c>
      <c r="V616" t="e">
        <f>IF($K$616="","",VLOOKUP($K$616,'03_Thresholds_Archetypes'!$A:$M,11,FALSE))</f>
        <v>#N/A</v>
      </c>
      <c r="W616" t="e">
        <f>IF($K$616="","",VLOOKUP($K$616,'03_Thresholds_Archetypes'!$A:$M,12,FALSE))</f>
        <v>#N/A</v>
      </c>
      <c r="X616" t="e">
        <f>IF($K$616="","",VLOOKUP($K$616,'03_Thresholds_Archetypes'!$A:$M,13,FALSE))</f>
        <v>#N/A</v>
      </c>
      <c r="Y616" t="e">
        <f>IF($K$616="","",LOOKUP($L616,$M616:$R616,$S616:$X616))</f>
        <v>#N/A</v>
      </c>
      <c r="Z616">
        <f>IFERROR(VLOOKUP($A$616,'02_Benchmarks_by_NACE'!$A:$J,7,FALSE),"")</f>
        <v>1.5</v>
      </c>
      <c r="AA616">
        <f>IFERROR(VLOOKUP($A$616,'02_Benchmarks_by_NACE'!$A:$J,8,FALSE),"")</f>
        <v>2.25</v>
      </c>
      <c r="AB616">
        <f>IFERROR(VLOOKUP($A$616,'02_Benchmarks_by_NACE'!$A:$J,9,FALSE),"")</f>
        <v>3.75</v>
      </c>
      <c r="AC616">
        <f>IF(Z616="","",IF(LOWER($G$616)="lower_is_better",IF($L616&lt;=Z616*0.4,3,IF($L616&lt;=Z616*0.7,2,IF($L616&lt;=Z616,0,IF($L616&lt;=AB616,-2,-3)))),IF($L616&gt;=Z616*1.6,3,IF($L616&gt;=Z616*1.3,2,IF($L616&gt;=Z616,0,IF($L616&gt;=Z616/2,-2,-3))))))</f>
        <v>-3</v>
      </c>
      <c r="AD616" t="e">
        <f>IF($K$616&lt;&gt;"",Y616,IF(Z616&lt;&gt;"",AC616,""))</f>
        <v>#N/A</v>
      </c>
      <c r="AE616" t="e">
        <f>IF(AD616="","",VLOOKUP(AD616,'04_WUStG_Mapping'!$A:$B,2,TRUE))</f>
        <v>#N/A</v>
      </c>
    </row>
    <row r="617" spans="1:31" x14ac:dyDescent="0.2">
      <c r="A617" t="s">
        <v>629</v>
      </c>
      <c r="B617" t="s">
        <v>660</v>
      </c>
      <c r="C617" t="s">
        <v>739</v>
      </c>
      <c r="D617" t="s">
        <v>942</v>
      </c>
      <c r="E617" t="s">
        <v>1550</v>
      </c>
      <c r="F617" t="s">
        <v>1606</v>
      </c>
      <c r="G617" t="s">
        <v>1627</v>
      </c>
      <c r="H617" t="s">
        <v>1659</v>
      </c>
      <c r="I617" t="s">
        <v>1683</v>
      </c>
      <c r="J617" t="s">
        <v>1700</v>
      </c>
      <c r="K617" t="s">
        <v>1755</v>
      </c>
      <c r="M617">
        <f>IF($K$617="","",VLOOKUP($K$617,'03_Thresholds_Archetypes'!$A:$M,2,FALSE))</f>
        <v>0</v>
      </c>
      <c r="N617">
        <f>IF($K$617="","",VLOOKUP($K$617,'03_Thresholds_Archetypes'!$A:$M,3,FALSE))</f>
        <v>1</v>
      </c>
      <c r="O617">
        <f>IF($K$617="","",VLOOKUP($K$617,'03_Thresholds_Archetypes'!$A:$M,4,FALSE))</f>
        <v>3</v>
      </c>
      <c r="P617">
        <f>IF($K$617="","",VLOOKUP($K$617,'03_Thresholds_Archetypes'!$A:$M,5,FALSE))</f>
        <v>5</v>
      </c>
      <c r="Q617">
        <f>IF($K$617="","",VLOOKUP($K$617,'03_Thresholds_Archetypes'!$A:$M,6,FALSE))</f>
        <v>1000000000</v>
      </c>
      <c r="R617">
        <f>IF($K$617="","",VLOOKUP($K$617,'03_Thresholds_Archetypes'!$A:$M,7,FALSE))</f>
        <v>1000000000</v>
      </c>
      <c r="S617">
        <f>IF($K$617="","",VLOOKUP($K$617,'03_Thresholds_Archetypes'!$A:$M,8,FALSE))</f>
        <v>3</v>
      </c>
      <c r="T617">
        <f>IF($K$617="","",VLOOKUP($K$617,'03_Thresholds_Archetypes'!$A:$M,9,FALSE))</f>
        <v>2</v>
      </c>
      <c r="U617">
        <f>IF($K$617="","",VLOOKUP($K$617,'03_Thresholds_Archetypes'!$A:$M,10,FALSE))</f>
        <v>0</v>
      </c>
      <c r="V617">
        <f>IF($K$617="","",VLOOKUP($K$617,'03_Thresholds_Archetypes'!$A:$M,11,FALSE))</f>
        <v>-2</v>
      </c>
      <c r="W617">
        <f>IF($K$617="","",VLOOKUP($K$617,'03_Thresholds_Archetypes'!$A:$M,12,FALSE))</f>
        <v>-3</v>
      </c>
      <c r="X617">
        <f>IF($K$617="","",VLOOKUP($K$617,'03_Thresholds_Archetypes'!$A:$M,13,FALSE))</f>
        <v>-3</v>
      </c>
      <c r="Y617">
        <f>IF($K$617="","",LOOKUP($L617,$M617:$R617,$S617:$X617))</f>
        <v>3</v>
      </c>
      <c r="Z617">
        <f>IFERROR(VLOOKUP($A$617,'02_Benchmarks_by_NACE'!$A:$J,7,FALSE),"")</f>
        <v>0.5</v>
      </c>
      <c r="AA617">
        <f>IFERROR(VLOOKUP($A$617,'02_Benchmarks_by_NACE'!$A:$J,8,FALSE),"")</f>
        <v>0.75</v>
      </c>
      <c r="AB617">
        <f>IFERROR(VLOOKUP($A$617,'02_Benchmarks_by_NACE'!$A:$J,9,FALSE),"")</f>
        <v>1.25</v>
      </c>
      <c r="AC617">
        <f>IF(Z617="","",IF(LOWER($G$617)="lower_is_better",IF($L617&lt;=Z617*0.4,3,IF($L617&lt;=Z617*0.7,2,IF($L617&lt;=Z617,0,IF($L617&lt;=AB617,-2,-3)))),IF($L617&gt;=Z617*1.6,3,IF($L617&gt;=Z617*1.3,2,IF($L617&gt;=Z617,0,IF($L617&gt;=Z617/2,-2,-3))))))</f>
        <v>3</v>
      </c>
      <c r="AD617">
        <f>IF($K$617&lt;&gt;"",Y617,IF(Z617&lt;&gt;"",AC617,""))</f>
        <v>3</v>
      </c>
      <c r="AE617">
        <f>IF(AD617="","",VLOOKUP(AD617,'04_WUStG_Mapping'!$A:$B,2,TRUE))</f>
        <v>0</v>
      </c>
    </row>
    <row r="618" spans="1:31" x14ac:dyDescent="0.2">
      <c r="A618" t="s">
        <v>630</v>
      </c>
      <c r="B618" t="s">
        <v>660</v>
      </c>
      <c r="C618" t="s">
        <v>739</v>
      </c>
      <c r="D618" t="s">
        <v>942</v>
      </c>
      <c r="E618" t="s">
        <v>1551</v>
      </c>
      <c r="F618" t="s">
        <v>1607</v>
      </c>
      <c r="G618" t="s">
        <v>1626</v>
      </c>
      <c r="H618" t="s">
        <v>1660</v>
      </c>
      <c r="I618" t="s">
        <v>1683</v>
      </c>
      <c r="J618" t="s">
        <v>1700</v>
      </c>
      <c r="K618" t="s">
        <v>1774</v>
      </c>
      <c r="M618" t="e">
        <f>IF($K$618="","",VLOOKUP($K$618,'03_Thresholds_Archetypes'!$A:$M,2,FALSE))</f>
        <v>#N/A</v>
      </c>
      <c r="N618" t="e">
        <f>IF($K$618="","",VLOOKUP($K$618,'03_Thresholds_Archetypes'!$A:$M,3,FALSE))</f>
        <v>#N/A</v>
      </c>
      <c r="O618" t="e">
        <f>IF($K$618="","",VLOOKUP($K$618,'03_Thresholds_Archetypes'!$A:$M,4,FALSE))</f>
        <v>#N/A</v>
      </c>
      <c r="P618" t="e">
        <f>IF($K$618="","",VLOOKUP($K$618,'03_Thresholds_Archetypes'!$A:$M,5,FALSE))</f>
        <v>#N/A</v>
      </c>
      <c r="Q618" t="e">
        <f>IF($K$618="","",VLOOKUP($K$618,'03_Thresholds_Archetypes'!$A:$M,6,FALSE))</f>
        <v>#N/A</v>
      </c>
      <c r="R618" t="e">
        <f>IF($K$618="","",VLOOKUP($K$618,'03_Thresholds_Archetypes'!$A:$M,7,FALSE))</f>
        <v>#N/A</v>
      </c>
      <c r="S618" t="e">
        <f>IF($K$618="","",VLOOKUP($K$618,'03_Thresholds_Archetypes'!$A:$M,8,FALSE))</f>
        <v>#N/A</v>
      </c>
      <c r="T618" t="e">
        <f>IF($K$618="","",VLOOKUP($K$618,'03_Thresholds_Archetypes'!$A:$M,9,FALSE))</f>
        <v>#N/A</v>
      </c>
      <c r="U618" t="e">
        <f>IF($K$618="","",VLOOKUP($K$618,'03_Thresholds_Archetypes'!$A:$M,10,FALSE))</f>
        <v>#N/A</v>
      </c>
      <c r="V618" t="e">
        <f>IF($K$618="","",VLOOKUP($K$618,'03_Thresholds_Archetypes'!$A:$M,11,FALSE))</f>
        <v>#N/A</v>
      </c>
      <c r="W618" t="e">
        <f>IF($K$618="","",VLOOKUP($K$618,'03_Thresholds_Archetypes'!$A:$M,12,FALSE))</f>
        <v>#N/A</v>
      </c>
      <c r="X618" t="e">
        <f>IF($K$618="","",VLOOKUP($K$618,'03_Thresholds_Archetypes'!$A:$M,13,FALSE))</f>
        <v>#N/A</v>
      </c>
      <c r="Y618" t="e">
        <f>IF($K$618="","",LOOKUP($L618,$M618:$R618,$S618:$X618))</f>
        <v>#N/A</v>
      </c>
      <c r="Z618">
        <f>IFERROR(VLOOKUP($A$618,'02_Benchmarks_by_NACE'!$A:$J,7,FALSE),"")</f>
        <v>0.66999999999999993</v>
      </c>
      <c r="AA618">
        <f>IFERROR(VLOOKUP($A$618,'02_Benchmarks_by_NACE'!$A:$J,8,FALSE),"")</f>
        <v>1</v>
      </c>
      <c r="AB618">
        <f>IFERROR(VLOOKUP($A$618,'02_Benchmarks_by_NACE'!$A:$J,9,FALSE),"")</f>
        <v>1</v>
      </c>
      <c r="AC618">
        <f>IF(Z618="","",IF(LOWER($G$618)="lower_is_better",IF($L618&lt;=Z618*0.4,3,IF($L618&lt;=Z618*0.7,2,IF($L618&lt;=Z618,0,IF($L618&lt;=AB618,-2,-3)))),IF($L618&gt;=Z618*1.6,3,IF($L618&gt;=Z618*1.3,2,IF($L618&gt;=Z618,0,IF($L618&gt;=Z618/2,-2,-3))))))</f>
        <v>-3</v>
      </c>
      <c r="AD618" t="e">
        <f>IF($K$618&lt;&gt;"",Y618,IF(Z618&lt;&gt;"",AC618,""))</f>
        <v>#N/A</v>
      </c>
      <c r="AE618" t="e">
        <f>IF(AD618="","",VLOOKUP(AD618,'04_WUStG_Mapping'!$A:$B,2,TRUE))</f>
        <v>#N/A</v>
      </c>
    </row>
    <row r="619" spans="1:31" x14ac:dyDescent="0.2">
      <c r="A619" t="s">
        <v>631</v>
      </c>
      <c r="B619" t="s">
        <v>660</v>
      </c>
      <c r="C619" t="s">
        <v>739</v>
      </c>
      <c r="D619" t="s">
        <v>942</v>
      </c>
      <c r="E619" t="s">
        <v>1552</v>
      </c>
      <c r="F619" t="s">
        <v>1607</v>
      </c>
      <c r="G619" t="s">
        <v>1626</v>
      </c>
      <c r="H619" t="s">
        <v>1661</v>
      </c>
      <c r="I619" t="s">
        <v>1683</v>
      </c>
      <c r="J619" t="s">
        <v>1700</v>
      </c>
      <c r="K619" t="s">
        <v>1774</v>
      </c>
      <c r="M619" t="e">
        <f>IF($K$619="","",VLOOKUP($K$619,'03_Thresholds_Archetypes'!$A:$M,2,FALSE))</f>
        <v>#N/A</v>
      </c>
      <c r="N619" t="e">
        <f>IF($K$619="","",VLOOKUP($K$619,'03_Thresholds_Archetypes'!$A:$M,3,FALSE))</f>
        <v>#N/A</v>
      </c>
      <c r="O619" t="e">
        <f>IF($K$619="","",VLOOKUP($K$619,'03_Thresholds_Archetypes'!$A:$M,4,FALSE))</f>
        <v>#N/A</v>
      </c>
      <c r="P619" t="e">
        <f>IF($K$619="","",VLOOKUP($K$619,'03_Thresholds_Archetypes'!$A:$M,5,FALSE))</f>
        <v>#N/A</v>
      </c>
      <c r="Q619" t="e">
        <f>IF($K$619="","",VLOOKUP($K$619,'03_Thresholds_Archetypes'!$A:$M,6,FALSE))</f>
        <v>#N/A</v>
      </c>
      <c r="R619" t="e">
        <f>IF($K$619="","",VLOOKUP($K$619,'03_Thresholds_Archetypes'!$A:$M,7,FALSE))</f>
        <v>#N/A</v>
      </c>
      <c r="S619" t="e">
        <f>IF($K$619="","",VLOOKUP($K$619,'03_Thresholds_Archetypes'!$A:$M,8,FALSE))</f>
        <v>#N/A</v>
      </c>
      <c r="T619" t="e">
        <f>IF($K$619="","",VLOOKUP($K$619,'03_Thresholds_Archetypes'!$A:$M,9,FALSE))</f>
        <v>#N/A</v>
      </c>
      <c r="U619" t="e">
        <f>IF($K$619="","",VLOOKUP($K$619,'03_Thresholds_Archetypes'!$A:$M,10,FALSE))</f>
        <v>#N/A</v>
      </c>
      <c r="V619" t="e">
        <f>IF($K$619="","",VLOOKUP($K$619,'03_Thresholds_Archetypes'!$A:$M,11,FALSE))</f>
        <v>#N/A</v>
      </c>
      <c r="W619" t="e">
        <f>IF($K$619="","",VLOOKUP($K$619,'03_Thresholds_Archetypes'!$A:$M,12,FALSE))</f>
        <v>#N/A</v>
      </c>
      <c r="X619" t="e">
        <f>IF($K$619="","",VLOOKUP($K$619,'03_Thresholds_Archetypes'!$A:$M,13,FALSE))</f>
        <v>#N/A</v>
      </c>
      <c r="Y619" t="e">
        <f>IF($K$619="","",LOOKUP($L619,$M619:$R619,$S619:$X619))</f>
        <v>#N/A</v>
      </c>
      <c r="Z619">
        <f>IFERROR(VLOOKUP($A$619,'02_Benchmarks_by_NACE'!$A:$J,7,FALSE),"")</f>
        <v>0.5</v>
      </c>
      <c r="AA619">
        <f>IFERROR(VLOOKUP($A$619,'02_Benchmarks_by_NACE'!$A:$J,8,FALSE),"")</f>
        <v>0.75</v>
      </c>
      <c r="AB619">
        <f>IFERROR(VLOOKUP($A$619,'02_Benchmarks_by_NACE'!$A:$J,9,FALSE),"")</f>
        <v>0.9</v>
      </c>
      <c r="AC619">
        <f>IF(Z619="","",IF(LOWER($G$619)="lower_is_better",IF($L619&lt;=Z619*0.4,3,IF($L619&lt;=Z619*0.7,2,IF($L619&lt;=Z619,0,IF($L619&lt;=AB619,-2,-3)))),IF($L619&gt;=Z619*1.6,3,IF($L619&gt;=Z619*1.3,2,IF($L619&gt;=Z619,0,IF($L619&gt;=Z619/2,-2,-3))))))</f>
        <v>-3</v>
      </c>
      <c r="AD619" t="e">
        <f>IF($K$619&lt;&gt;"",Y619,IF(Z619&lt;&gt;"",AC619,""))</f>
        <v>#N/A</v>
      </c>
      <c r="AE619" t="e">
        <f>IF(AD619="","",VLOOKUP(AD619,'04_WUStG_Mapping'!$A:$B,2,TRUE))</f>
        <v>#N/A</v>
      </c>
    </row>
    <row r="620" spans="1:31" x14ac:dyDescent="0.2">
      <c r="A620" t="s">
        <v>632</v>
      </c>
      <c r="B620" t="s">
        <v>660</v>
      </c>
      <c r="C620" t="s">
        <v>739</v>
      </c>
      <c r="D620" t="s">
        <v>943</v>
      </c>
      <c r="E620" t="s">
        <v>1553</v>
      </c>
      <c r="F620" t="s">
        <v>1607</v>
      </c>
      <c r="G620" t="s">
        <v>1626</v>
      </c>
      <c r="H620" t="s">
        <v>1662</v>
      </c>
      <c r="I620" t="s">
        <v>1686</v>
      </c>
      <c r="J620" t="s">
        <v>1700</v>
      </c>
      <c r="K620" t="s">
        <v>1774</v>
      </c>
      <c r="M620" t="e">
        <f>IF($K$620="","",VLOOKUP($K$620,'03_Thresholds_Archetypes'!$A:$M,2,FALSE))</f>
        <v>#N/A</v>
      </c>
      <c r="N620" t="e">
        <f>IF($K$620="","",VLOOKUP($K$620,'03_Thresholds_Archetypes'!$A:$M,3,FALSE))</f>
        <v>#N/A</v>
      </c>
      <c r="O620" t="e">
        <f>IF($K$620="","",VLOOKUP($K$620,'03_Thresholds_Archetypes'!$A:$M,4,FALSE))</f>
        <v>#N/A</v>
      </c>
      <c r="P620" t="e">
        <f>IF($K$620="","",VLOOKUP($K$620,'03_Thresholds_Archetypes'!$A:$M,5,FALSE))</f>
        <v>#N/A</v>
      </c>
      <c r="Q620" t="e">
        <f>IF($K$620="","",VLOOKUP($K$620,'03_Thresholds_Archetypes'!$A:$M,6,FALSE))</f>
        <v>#N/A</v>
      </c>
      <c r="R620" t="e">
        <f>IF($K$620="","",VLOOKUP($K$620,'03_Thresholds_Archetypes'!$A:$M,7,FALSE))</f>
        <v>#N/A</v>
      </c>
      <c r="S620" t="e">
        <f>IF($K$620="","",VLOOKUP($K$620,'03_Thresholds_Archetypes'!$A:$M,8,FALSE))</f>
        <v>#N/A</v>
      </c>
      <c r="T620" t="e">
        <f>IF($K$620="","",VLOOKUP($K$620,'03_Thresholds_Archetypes'!$A:$M,9,FALSE))</f>
        <v>#N/A</v>
      </c>
      <c r="U620" t="e">
        <f>IF($K$620="","",VLOOKUP($K$620,'03_Thresholds_Archetypes'!$A:$M,10,FALSE))</f>
        <v>#N/A</v>
      </c>
      <c r="V620" t="e">
        <f>IF($K$620="","",VLOOKUP($K$620,'03_Thresholds_Archetypes'!$A:$M,11,FALSE))</f>
        <v>#N/A</v>
      </c>
      <c r="W620" t="e">
        <f>IF($K$620="","",VLOOKUP($K$620,'03_Thresholds_Archetypes'!$A:$M,12,FALSE))</f>
        <v>#N/A</v>
      </c>
      <c r="X620" t="e">
        <f>IF($K$620="","",VLOOKUP($K$620,'03_Thresholds_Archetypes'!$A:$M,13,FALSE))</f>
        <v>#N/A</v>
      </c>
      <c r="Y620" t="e">
        <f>IF($K$620="","",LOOKUP($L620,$M620:$R620,$S620:$X620))</f>
        <v>#N/A</v>
      </c>
      <c r="Z620">
        <f>IFERROR(VLOOKUP($A$620,'02_Benchmarks_by_NACE'!$A:$J,7,FALSE),"")</f>
        <v>0.64500000000000002</v>
      </c>
      <c r="AA620">
        <f>IFERROR(VLOOKUP($A$620,'02_Benchmarks_by_NACE'!$A:$J,8,FALSE),"")</f>
        <v>0.96750000000000003</v>
      </c>
      <c r="AB620">
        <f>IFERROR(VLOOKUP($A$620,'02_Benchmarks_by_NACE'!$A:$J,9,FALSE),"")</f>
        <v>1</v>
      </c>
      <c r="AC620">
        <f>IF(Z620="","",IF(LOWER($G$620)="lower_is_better",IF($L620&lt;=Z620*0.4,3,IF($L620&lt;=Z620*0.7,2,IF($L620&lt;=Z620,0,IF($L620&lt;=AB620,-2,-3)))),IF($L620&gt;=Z620*1.6,3,IF($L620&gt;=Z620*1.3,2,IF($L620&gt;=Z620,0,IF($L620&gt;=Z620/2,-2,-3))))))</f>
        <v>-3</v>
      </c>
      <c r="AD620" t="e">
        <f>IF($K$620&lt;&gt;"",Y620,IF(Z620&lt;&gt;"",AC620,""))</f>
        <v>#N/A</v>
      </c>
      <c r="AE620" t="e">
        <f>IF(AD620="","",VLOOKUP(AD620,'04_WUStG_Mapping'!$A:$B,2,TRUE))</f>
        <v>#N/A</v>
      </c>
    </row>
    <row r="621" spans="1:31" x14ac:dyDescent="0.2">
      <c r="A621" t="s">
        <v>633</v>
      </c>
      <c r="B621" t="s">
        <v>660</v>
      </c>
      <c r="C621" t="s">
        <v>739</v>
      </c>
      <c r="D621" t="s">
        <v>943</v>
      </c>
      <c r="E621" t="s">
        <v>1554</v>
      </c>
      <c r="F621" t="s">
        <v>1602</v>
      </c>
      <c r="G621" t="s">
        <v>1627</v>
      </c>
      <c r="H621" t="s">
        <v>1663</v>
      </c>
      <c r="I621" t="s">
        <v>1632</v>
      </c>
      <c r="J621" t="s">
        <v>1700</v>
      </c>
      <c r="K621" t="s">
        <v>1775</v>
      </c>
      <c r="M621" t="e">
        <f>IF($K$621="","",VLOOKUP($K$621,'03_Thresholds_Archetypes'!$A:$M,2,FALSE))</f>
        <v>#N/A</v>
      </c>
      <c r="N621" t="e">
        <f>IF($K$621="","",VLOOKUP($K$621,'03_Thresholds_Archetypes'!$A:$M,3,FALSE))</f>
        <v>#N/A</v>
      </c>
      <c r="O621" t="e">
        <f>IF($K$621="","",VLOOKUP($K$621,'03_Thresholds_Archetypes'!$A:$M,4,FALSE))</f>
        <v>#N/A</v>
      </c>
      <c r="P621" t="e">
        <f>IF($K$621="","",VLOOKUP($K$621,'03_Thresholds_Archetypes'!$A:$M,5,FALSE))</f>
        <v>#N/A</v>
      </c>
      <c r="Q621" t="e">
        <f>IF($K$621="","",VLOOKUP($K$621,'03_Thresholds_Archetypes'!$A:$M,6,FALSE))</f>
        <v>#N/A</v>
      </c>
      <c r="R621" t="e">
        <f>IF($K$621="","",VLOOKUP($K$621,'03_Thresholds_Archetypes'!$A:$M,7,FALSE))</f>
        <v>#N/A</v>
      </c>
      <c r="S621" t="e">
        <f>IF($K$621="","",VLOOKUP($K$621,'03_Thresholds_Archetypes'!$A:$M,8,FALSE))</f>
        <v>#N/A</v>
      </c>
      <c r="T621" t="e">
        <f>IF($K$621="","",VLOOKUP($K$621,'03_Thresholds_Archetypes'!$A:$M,9,FALSE))</f>
        <v>#N/A</v>
      </c>
      <c r="U621" t="e">
        <f>IF($K$621="","",VLOOKUP($K$621,'03_Thresholds_Archetypes'!$A:$M,10,FALSE))</f>
        <v>#N/A</v>
      </c>
      <c r="V621" t="e">
        <f>IF($K$621="","",VLOOKUP($K$621,'03_Thresholds_Archetypes'!$A:$M,11,FALSE))</f>
        <v>#N/A</v>
      </c>
      <c r="W621" t="e">
        <f>IF($K$621="","",VLOOKUP($K$621,'03_Thresholds_Archetypes'!$A:$M,12,FALSE))</f>
        <v>#N/A</v>
      </c>
      <c r="X621" t="e">
        <f>IF($K$621="","",VLOOKUP($K$621,'03_Thresholds_Archetypes'!$A:$M,13,FALSE))</f>
        <v>#N/A</v>
      </c>
      <c r="Y621" t="e">
        <f>IF($K$621="","",LOOKUP($L621,$M621:$R621,$S621:$X621))</f>
        <v>#N/A</v>
      </c>
      <c r="Z621">
        <f>IFERROR(VLOOKUP($A$621,'02_Benchmarks_by_NACE'!$A:$J,7,FALSE),"")</f>
        <v>15.5</v>
      </c>
      <c r="AA621">
        <f>IFERROR(VLOOKUP($A$621,'02_Benchmarks_by_NACE'!$A:$J,8,FALSE),"")</f>
        <v>23.25</v>
      </c>
      <c r="AB621">
        <f>IFERROR(VLOOKUP($A$621,'02_Benchmarks_by_NACE'!$A:$J,9,FALSE),"")</f>
        <v>38.75</v>
      </c>
      <c r="AC621">
        <f>IF(Z621="","",IF(LOWER($G$621)="lower_is_better",IF($L621&lt;=Z621*0.4,3,IF($L621&lt;=Z621*0.7,2,IF($L621&lt;=Z621,0,IF($L621&lt;=AB621,-2,-3)))),IF($L621&gt;=Z621*1.6,3,IF($L621&gt;=Z621*1.3,2,IF($L621&gt;=Z621,0,IF($L621&gt;=Z621/2,-2,-3))))))</f>
        <v>3</v>
      </c>
      <c r="AD621" t="e">
        <f>IF($K$621&lt;&gt;"",Y621,IF(Z621&lt;&gt;"",AC621,""))</f>
        <v>#N/A</v>
      </c>
      <c r="AE621" t="e">
        <f>IF(AD621="","",VLOOKUP(AD621,'04_WUStG_Mapping'!$A:$B,2,TRUE))</f>
        <v>#N/A</v>
      </c>
    </row>
    <row r="622" spans="1:31" x14ac:dyDescent="0.2">
      <c r="A622" t="s">
        <v>634</v>
      </c>
      <c r="B622" t="s">
        <v>660</v>
      </c>
      <c r="C622" t="s">
        <v>739</v>
      </c>
      <c r="D622" t="s">
        <v>943</v>
      </c>
      <c r="E622" t="s">
        <v>1555</v>
      </c>
      <c r="F622" t="s">
        <v>1608</v>
      </c>
      <c r="G622" t="s">
        <v>1626</v>
      </c>
      <c r="H622" t="s">
        <v>1664</v>
      </c>
      <c r="I622" t="s">
        <v>1686</v>
      </c>
      <c r="J622" t="s">
        <v>1700</v>
      </c>
      <c r="K622" t="s">
        <v>1774</v>
      </c>
      <c r="M622" t="e">
        <f>IF($K$622="","",VLOOKUP($K$622,'03_Thresholds_Archetypes'!$A:$M,2,FALSE))</f>
        <v>#N/A</v>
      </c>
      <c r="N622" t="e">
        <f>IF($K$622="","",VLOOKUP($K$622,'03_Thresholds_Archetypes'!$A:$M,3,FALSE))</f>
        <v>#N/A</v>
      </c>
      <c r="O622" t="e">
        <f>IF($K$622="","",VLOOKUP($K$622,'03_Thresholds_Archetypes'!$A:$M,4,FALSE))</f>
        <v>#N/A</v>
      </c>
      <c r="P622" t="e">
        <f>IF($K$622="","",VLOOKUP($K$622,'03_Thresholds_Archetypes'!$A:$M,5,FALSE))</f>
        <v>#N/A</v>
      </c>
      <c r="Q622" t="e">
        <f>IF($K$622="","",VLOOKUP($K$622,'03_Thresholds_Archetypes'!$A:$M,6,FALSE))</f>
        <v>#N/A</v>
      </c>
      <c r="R622" t="e">
        <f>IF($K$622="","",VLOOKUP($K$622,'03_Thresholds_Archetypes'!$A:$M,7,FALSE))</f>
        <v>#N/A</v>
      </c>
      <c r="S622" t="e">
        <f>IF($K$622="","",VLOOKUP($K$622,'03_Thresholds_Archetypes'!$A:$M,8,FALSE))</f>
        <v>#N/A</v>
      </c>
      <c r="T622" t="e">
        <f>IF($K$622="","",VLOOKUP($K$622,'03_Thresholds_Archetypes'!$A:$M,9,FALSE))</f>
        <v>#N/A</v>
      </c>
      <c r="U622" t="e">
        <f>IF($K$622="","",VLOOKUP($K$622,'03_Thresholds_Archetypes'!$A:$M,10,FALSE))</f>
        <v>#N/A</v>
      </c>
      <c r="V622" t="e">
        <f>IF($K$622="","",VLOOKUP($K$622,'03_Thresholds_Archetypes'!$A:$M,11,FALSE))</f>
        <v>#N/A</v>
      </c>
      <c r="W622" t="e">
        <f>IF($K$622="","",VLOOKUP($K$622,'03_Thresholds_Archetypes'!$A:$M,12,FALSE))</f>
        <v>#N/A</v>
      </c>
      <c r="X622" t="e">
        <f>IF($K$622="","",VLOOKUP($K$622,'03_Thresholds_Archetypes'!$A:$M,13,FALSE))</f>
        <v>#N/A</v>
      </c>
      <c r="Y622" t="e">
        <f>IF($K$622="","",LOOKUP($L622,$M622:$R622,$S622:$X622))</f>
        <v>#N/A</v>
      </c>
      <c r="Z622">
        <f>IFERROR(VLOOKUP($A$622,'02_Benchmarks_by_NACE'!$A:$J,7,FALSE),"")</f>
        <v>1.5</v>
      </c>
      <c r="AA622">
        <f>IFERROR(VLOOKUP($A$622,'02_Benchmarks_by_NACE'!$A:$J,8,FALSE),"")</f>
        <v>2.25</v>
      </c>
      <c r="AB622">
        <f>IFERROR(VLOOKUP($A$622,'02_Benchmarks_by_NACE'!$A:$J,9,FALSE),"")</f>
        <v>3.75</v>
      </c>
      <c r="AC622">
        <f>IF(Z622="","",IF(LOWER($G$622)="lower_is_better",IF($L622&lt;=Z622*0.4,3,IF($L622&lt;=Z622*0.7,2,IF($L622&lt;=Z622,0,IF($L622&lt;=AB622,-2,-3)))),IF($L622&gt;=Z622*1.6,3,IF($L622&gt;=Z622*1.3,2,IF($L622&gt;=Z622,0,IF($L622&gt;=Z622/2,-2,-3))))))</f>
        <v>-3</v>
      </c>
      <c r="AD622" t="e">
        <f>IF($K$622&lt;&gt;"",Y622,IF(Z622&lt;&gt;"",AC622,""))</f>
        <v>#N/A</v>
      </c>
      <c r="AE622" t="e">
        <f>IF(AD622="","",VLOOKUP(AD622,'04_WUStG_Mapping'!$A:$B,2,TRUE))</f>
        <v>#N/A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01_Item_Register</vt:lpstr>
      <vt:lpstr>02_Benchmarks_by_NACE</vt:lpstr>
      <vt:lpstr>03_Thresholds_Archetypes</vt:lpstr>
      <vt:lpstr>04_WUStG_Mapping</vt:lpstr>
      <vt:lpstr>05_Changelog</vt:lpstr>
      <vt:lpstr>06_Scorecards_All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Natalie Weber</cp:lastModifiedBy>
  <cp:lastPrinted>2025-10-12T07:58:02Z</cp:lastPrinted>
  <dcterms:created xsi:type="dcterms:W3CDTF">2025-09-01T08:44:49Z</dcterms:created>
  <dcterms:modified xsi:type="dcterms:W3CDTF">2025-10-12T08:01:04Z</dcterms:modified>
</cp:coreProperties>
</file>